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J:\PSCSNS\Tariffs\2020_21\Final\2020-21 SCOT &amp; LC14 updates_Feb 20\"/>
    </mc:Choice>
  </mc:AlternateContent>
  <bookViews>
    <workbookView xWindow="7470" yWindow="2010" windowWidth="22005" windowHeight="1585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charges'!$A$9:$M$326</definedName>
    <definedName name="_xlnm._FilterDatabase" localSheetId="3" hidden="1">'Annex 2a Import'!$A$4:$G$308</definedName>
    <definedName name="_xlnm._FilterDatabase" localSheetId="4" hidden="1">'Annex 2b Export'!$A$4:$G$290</definedName>
    <definedName name="_xlnm._FilterDatabase" localSheetId="9" hidden="1">'Nodal prices'!$A$4:$D$506</definedName>
    <definedName name="_xlnm._FilterDatabase" localSheetId="10" hidden="1">'SSC TPR unit rate lookup'!$A$28:$D$1205</definedName>
    <definedName name="OLE_LINK1" localSheetId="5">'Annex 3 Preserved charges'!#REF!</definedName>
    <definedName name="_xlnm.Print_Area" localSheetId="1">'Annex 1 LV and HV charges'!$A$2:$K$46</definedName>
    <definedName name="_xlnm.Print_Area" localSheetId="2">'Annex 2 EHV charges'!$A$2:$M$159</definedName>
    <definedName name="_xlnm.Print_Area" localSheetId="3">'Annex 2a Import'!$A$2:$G$150</definedName>
    <definedName name="_xlnm.Print_Area" localSheetId="4">'Annex 2b Export'!$A$2:$G$140</definedName>
    <definedName name="_xlnm.Print_Area" localSheetId="5">'Annex 3 Preserved charges'!$A$2:$J$19</definedName>
    <definedName name="_xlnm.Print_Area" localSheetId="6">'Annex 4 LDNO charges'!$A$2:$J$191</definedName>
    <definedName name="_xlnm.Print_Area" localSheetId="7">'Annex 5 LLFs'!$A$2:$F$337</definedName>
    <definedName name="_xlnm.Print_Area" localSheetId="8">'Annex 6 new or amended EHV'!$A$4:$R$28</definedName>
    <definedName name="_xlnm.Print_Area" localSheetId="9">'Nodal prices'!$A$2:$D$26</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'Nodal prices'!$2:$3</definedName>
    <definedName name="_xlnm.Print_Titles" localSheetId="10">'SSC TPR unit rate lookup'!$28:$28</definedName>
    <definedName name="YesNo">'[1]CSAD 2.1 Site Specific&amp;EHV'!$AG$54:$AG$54</definedName>
    <definedName name="Z_5032A364_B81A_48DA_88DA_AB3B86B47EE9_.wvu.PrintArea" localSheetId="1" hidden="1">'Annex 1 LV and HV charges'!$A$2:$K$45</definedName>
    <definedName name="Z_5032A364_B81A_48DA_88DA_AB3B86B47EE9_.wvu.PrintArea" localSheetId="2" hidden="1">'Annex 2 EHV charges'!$A$2:$I$19</definedName>
    <definedName name="Z_5032A364_B81A_48DA_88DA_AB3B86B47EE9_.wvu.PrintArea" localSheetId="5" hidden="1">'Annex 3 Preserved charges'!$A$2:$J$19</definedName>
    <definedName name="Z_5032A364_B81A_48DA_88DA_AB3B86B47EE9_.wvu.PrintArea" localSheetId="6" hidden="1">'Annex 4 LDNO charges'!$A$2:$I$191</definedName>
    <definedName name="Z_5032A364_B81A_48DA_88DA_AB3B86B47EE9_.wvu.PrintArea" localSheetId="7" hidden="1">'Annex 5 LLFs'!$A$3:$F$337</definedName>
    <definedName name="Z_5032A364_B81A_48DA_88DA_AB3B86B47EE9_.wvu.PrintArea" localSheetId="8" hidden="1">'Annex 6 new or amended EHV'!$A$1:$P$28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or amended EHV'!$4:$5</definedName>
    <definedName name="Z_5032A364_B81A_48DA_88DA_AB3B86B47EE9_.wvu.PrintTitles" localSheetId="9"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8" l="1"/>
  <c r="H5" i="8"/>
  <c r="I5" i="8"/>
  <c r="J5" i="8"/>
  <c r="K5" i="8"/>
  <c r="L5" i="8"/>
  <c r="M5" i="8"/>
  <c r="N5" i="8"/>
  <c r="A17" i="8"/>
  <c r="A4" i="8"/>
  <c r="B13" i="1" l="1"/>
  <c r="I14" i="15" l="1"/>
  <c r="H14" i="15"/>
  <c r="B2" i="15" l="1"/>
  <c r="A2" i="7"/>
  <c r="A3" i="6"/>
  <c r="A2" i="5"/>
  <c r="A2" i="4" l="1"/>
  <c r="A2" i="14"/>
  <c r="A2" i="13"/>
  <c r="A2" i="12" l="1"/>
  <c r="A2" i="2" l="1"/>
  <c r="I10" i="15" l="1"/>
  <c r="H10" i="15"/>
  <c r="B11" i="1"/>
  <c r="B9" i="1"/>
  <c r="H17" i="15" l="1"/>
  <c r="R9" i="15"/>
  <c r="S9" i="15"/>
  <c r="T9" i="15"/>
  <c r="Q9" i="15"/>
  <c r="N9" i="15"/>
  <c r="O9" i="15"/>
  <c r="P9" i="15"/>
  <c r="M9" i="15"/>
  <c r="D9" i="15"/>
  <c r="E9" i="15"/>
  <c r="F9" i="15"/>
  <c r="G9" i="15"/>
  <c r="I9" i="15"/>
  <c r="H9" i="15"/>
  <c r="C9" i="15"/>
  <c r="E4" i="13" l="1"/>
  <c r="F4" i="13"/>
  <c r="G4" i="13"/>
  <c r="D4" i="13"/>
  <c r="H13" i="5"/>
  <c r="J13" i="5"/>
  <c r="I13" i="5"/>
  <c r="G13" i="5"/>
  <c r="F13" i="5"/>
  <c r="E13" i="5"/>
  <c r="D13" i="5"/>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G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<sst xmlns="http://schemas.openxmlformats.org/spreadsheetml/2006/main" count="4665" uniqueCount="1596">
  <si>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</si>
  <si>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</si>
  <si>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</si>
  <si>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</si>
  <si>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</si>
  <si>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</si>
  <si>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</si>
  <si>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</si>
  <si>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</si>
  <si>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</si>
  <si>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</si>
  <si>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</si>
  <si>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</si>
  <si>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</si>
  <si>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</si>
  <si>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</si>
  <si>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</si>
  <si>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</si>
  <si>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</si>
  <si>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</si>
  <si>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</si>
  <si>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</si>
  <si>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</si>
  <si>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</si>
  <si>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</si>
  <si>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</si>
  <si>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</si>
  <si>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</si>
  <si>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</si>
  <si>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</si>
  <si>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</si>
  <si>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</si>
  <si>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</si>
  <si>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</si>
  <si>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</si>
  <si>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</si>
  <si>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</si>
  <si>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</si>
  <si>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</si>
  <si>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</si>
  <si>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</si>
  <si>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</si>
  <si>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</si>
  <si>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</si>
  <si>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</si>
  <si>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</si>
  <si>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</si>
  <si>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</si>
  <si>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</si>
  <si>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</si>
  <si>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</si>
  <si>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</si>
  <si>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</si>
  <si>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</si>
  <si>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All times are UK clock-time.</t>
  </si>
  <si>
    <t>Metered voltage, respective periods and associated LLFCs</t>
  </si>
  <si>
    <t>Period 1</t>
  </si>
  <si>
    <t>Period 2</t>
  </si>
  <si>
    <t>Period 3</t>
  </si>
  <si>
    <t>Period 4</t>
  </si>
  <si>
    <t>Associated LLFC</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</si>
  <si>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</si>
  <si>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</si>
  <si>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</si>
  <si>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</si>
  <si>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</si>
  <si>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</si>
  <si>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</si>
  <si>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</si>
  <si>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</si>
  <si>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</si>
  <si>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</si>
  <si>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</si>
  <si>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</si>
  <si>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</si>
  <si>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</si>
  <si>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</si>
  <si>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</si>
  <si>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</si>
  <si>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</si>
  <si>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</si>
  <si>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</si>
  <si>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</si>
  <si>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</si>
  <si>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</si>
  <si>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</si>
  <si>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</si>
  <si>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</si>
  <si>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</si>
  <si>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</si>
  <si>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</si>
  <si>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</si>
  <si>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</si>
  <si>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</si>
  <si>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</si>
  <si>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</si>
  <si>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</si>
  <si>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</si>
  <si>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</si>
  <si>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</si>
  <si>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</si>
  <si>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</si>
  <si>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</si>
  <si>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</si>
  <si>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</si>
  <si>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</si>
  <si>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</si>
  <si>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</si>
  <si>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</si>
  <si>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</si>
  <si>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</si>
  <si>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</si>
  <si>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</si>
  <si>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</si>
  <si>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</si>
  <si>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</si>
  <si>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</si>
  <si>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</si>
  <si>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</si>
  <si>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</si>
  <si>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</si>
  <si>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</si>
  <si>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</si>
  <si>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</si>
  <si>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</si>
  <si>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</si>
  <si>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</si>
  <si>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</si>
  <si>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</si>
  <si>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</si>
  <si>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</si>
  <si>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</si>
  <si>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</si>
  <si>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</si>
  <si>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</si>
  <si>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</si>
  <si>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</si>
  <si>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</si>
  <si>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</si>
  <si>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</si>
  <si>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</si>
  <si>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</si>
  <si>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</si>
  <si>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</si>
  <si>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</si>
  <si>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</si>
  <si>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</si>
  <si>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</si>
  <si>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</si>
  <si>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</si>
  <si>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</si>
  <si>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</si>
  <si>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</si>
  <si>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</si>
  <si>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</si>
  <si>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</si>
  <si>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</si>
  <si>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</si>
  <si>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</si>
  <si>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</si>
  <si>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</si>
  <si>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</si>
  <si>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</si>
  <si>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</si>
  <si>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</si>
  <si>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</si>
  <si>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</si>
  <si>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</si>
  <si>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</si>
  <si>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</si>
  <si>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</si>
  <si>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</si>
  <si>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</si>
  <si>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</si>
  <si>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</si>
  <si>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</si>
  <si>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</si>
  <si>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</si>
  <si>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</si>
  <si>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</si>
  <si>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</si>
  <si>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</si>
  <si>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</si>
  <si>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</si>
  <si>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</si>
  <si>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</si>
  <si>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</si>
  <si>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</si>
  <si>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</si>
  <si>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</si>
  <si>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</si>
  <si>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</si>
  <si>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</si>
  <si>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</si>
  <si>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</si>
  <si>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</si>
  <si>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</si>
  <si>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</si>
  <si>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</si>
  <si>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</si>
  <si>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</si>
  <si>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</si>
  <si>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</si>
  <si>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</si>
  <si>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</si>
  <si>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</si>
  <si>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</si>
  <si>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</si>
  <si>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</si>
  <si>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</si>
  <si>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</si>
  <si>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</si>
  <si>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</si>
  <si>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</si>
  <si>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</si>
  <si>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</si>
  <si>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</si>
  <si>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</si>
  <si>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</si>
  <si>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</si>
  <si>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</si>
  <si>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</si>
  <si>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</si>
  <si>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</si>
  <si>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</si>
  <si>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</si>
  <si>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</si>
  <si>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</si>
  <si>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</si>
  <si>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</si>
  <si>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</si>
  <si>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</si>
  <si>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</si>
  <si>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</si>
  <si>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</si>
  <si>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</si>
  <si>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</si>
  <si>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</si>
  <si>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</si>
  <si>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</si>
  <si>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</si>
  <si>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</si>
  <si>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</si>
  <si>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</si>
  <si>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</si>
  <si>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</si>
  <si>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</si>
  <si>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</si>
  <si>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</si>
  <si>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</si>
  <si>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</si>
  <si>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</si>
  <si>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</si>
  <si>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</si>
  <si>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</si>
  <si>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</si>
  <si>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</si>
  <si>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</si>
  <si>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</si>
  <si>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</si>
  <si>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</si>
  <si>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</si>
  <si>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</si>
  <si>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</si>
  <si>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</si>
  <si>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</si>
  <si>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</si>
  <si>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</si>
  <si>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</si>
  <si>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</si>
  <si>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</si>
  <si>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</si>
  <si>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</si>
  <si>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</si>
  <si>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</si>
  <si>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</si>
  <si>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</si>
  <si>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</si>
  <si>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</si>
  <si>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</si>
  <si>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</si>
  <si>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</si>
  <si>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</si>
  <si>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</si>
  <si>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</si>
  <si>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</si>
  <si>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</si>
  <si>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</si>
  <si>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</si>
  <si>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</si>
  <si>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</si>
  <si>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</si>
  <si>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</si>
  <si>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</si>
  <si>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</si>
  <si>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</si>
  <si>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</si>
  <si>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</si>
  <si>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</si>
  <si>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</si>
  <si>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</si>
  <si>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</si>
  <si>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</si>
  <si>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</si>
  <si>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</si>
  <si>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</si>
  <si>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</si>
  <si>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</si>
  <si>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</si>
  <si>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</si>
  <si>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</si>
  <si>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</si>
  <si>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</si>
  <si>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</si>
  <si>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</si>
  <si>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</si>
  <si>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</si>
  <si>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</si>
  <si>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</si>
  <si>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</si>
  <si>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</si>
  <si>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</si>
  <si>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</si>
  <si>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</si>
  <si>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</si>
  <si>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</si>
  <si>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</si>
  <si>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</si>
  <si>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</si>
  <si>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</si>
  <si>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</si>
  <si>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</si>
  <si>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</si>
  <si>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</si>
  <si>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</si>
  <si>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</si>
  <si>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</si>
  <si>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</si>
  <si>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</si>
  <si>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</si>
  <si>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</si>
  <si>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</si>
  <si>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</si>
  <si>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</si>
  <si>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</si>
  <si>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</si>
  <si>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</si>
  <si>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</si>
  <si>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</si>
  <si>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</si>
  <si>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</si>
  <si>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</si>
  <si>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</si>
  <si>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</si>
  <si>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</si>
  <si>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</si>
  <si>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</si>
  <si>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</si>
  <si>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</si>
  <si>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</si>
  <si>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</si>
  <si>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</si>
  <si>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</si>
  <si>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</si>
  <si>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</si>
  <si>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</si>
  <si>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</si>
  <si>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</si>
  <si>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</si>
  <si>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</si>
  <si>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</si>
  <si>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</si>
  <si>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</si>
  <si>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</si>
  <si>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</si>
  <si>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</si>
  <si>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</si>
  <si>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</si>
  <si>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</si>
  <si>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</si>
  <si>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</si>
  <si>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</si>
  <si>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</si>
  <si>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</si>
  <si>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</si>
  <si>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</si>
  <si>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</si>
  <si>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</si>
  <si>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</si>
  <si>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</si>
  <si>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</si>
  <si>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</si>
  <si>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</si>
  <si>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</si>
  <si>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</si>
  <si>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</si>
  <si>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</si>
  <si>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</si>
  <si>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</si>
  <si>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</si>
  <si>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</si>
  <si>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</si>
  <si>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</si>
  <si>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</si>
  <si>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</si>
  <si>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</si>
  <si>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</si>
  <si>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</si>
  <si>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</si>
  <si>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</si>
  <si>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</si>
  <si>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</si>
  <si>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</si>
  <si>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</si>
  <si>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</si>
  <si>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</si>
  <si>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</si>
  <si>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</si>
  <si>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</si>
  <si>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</si>
  <si>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</si>
  <si>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</si>
  <si>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</si>
  <si>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</si>
  <si>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</si>
  <si>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</si>
  <si>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</si>
  <si>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</si>
  <si>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</si>
  <si>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</si>
  <si>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</si>
  <si>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</si>
  <si>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</si>
  <si>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</si>
  <si>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</si>
  <si>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</si>
  <si>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</si>
  <si>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</si>
  <si>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</si>
  <si>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</si>
  <si>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</si>
  <si>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</si>
  <si>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</si>
  <si>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</si>
  <si>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</si>
  <si>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</si>
  <si>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</si>
  <si>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</si>
  <si>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</si>
  <si>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</si>
  <si>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</si>
  <si>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</si>
  <si>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</si>
  <si>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</si>
  <si>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</si>
  <si>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</si>
  <si>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</si>
  <si>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</si>
  <si>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</si>
  <si>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</si>
  <si>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</si>
  <si>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</si>
  <si>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</si>
  <si>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</si>
  <si>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</si>
  <si>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</si>
  <si>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</si>
  <si>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</si>
  <si>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</si>
  <si>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Import MPANs/MSIDs</t>
  </si>
  <si>
    <t>Export MPANs/MSIDs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</si>
  <si>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</si>
  <si>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</si>
  <si>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</si>
  <si>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</si>
  <si>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</si>
  <si>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</si>
  <si>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</si>
  <si>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</si>
  <si>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</si>
  <si>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</si>
  <si>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</si>
  <si>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</si>
  <si>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</si>
  <si>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</si>
  <si>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</si>
  <si>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</si>
  <si>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</si>
  <si>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</si>
  <si>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</si>
  <si>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</si>
  <si>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</si>
  <si>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</si>
  <si>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</si>
  <si>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</si>
  <si>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</si>
  <si>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</si>
  <si>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</si>
  <si>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</si>
  <si>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</si>
  <si>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</si>
  <si>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</si>
  <si>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</si>
  <si>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</si>
  <si>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</si>
  <si>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</si>
  <si>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</si>
  <si>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</si>
  <si>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</si>
  <si>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</si>
  <si>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</si>
  <si>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</si>
  <si>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</si>
  <si>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</si>
  <si>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</si>
  <si>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</si>
  <si>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</si>
  <si>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</si>
  <si>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</si>
  <si>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</si>
  <si>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</si>
  <si>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</si>
  <si>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</si>
  <si>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</si>
  <si>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</si>
  <si>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</si>
  <si>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</si>
  <si>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</si>
  <si>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</si>
  <si>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</si>
  <si>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</si>
  <si>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</si>
  <si>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</si>
  <si>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</si>
  <si>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</si>
  <si>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</si>
  <si>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</si>
  <si>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</si>
  <si>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</si>
  <si>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</si>
  <si>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</si>
  <si>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</si>
  <si>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</si>
  <si>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</si>
  <si>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</si>
  <si>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</si>
  <si>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</si>
  <si>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</si>
  <si>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</si>
  <si>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</si>
  <si>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</si>
  <si>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</si>
  <si>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</si>
  <si>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</si>
  <si>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</si>
  <si>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</si>
  <si>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</si>
  <si>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</si>
  <si>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</si>
  <si>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</si>
  <si>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</si>
  <si>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</si>
  <si>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</si>
  <si>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</si>
  <si>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</si>
  <si>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</si>
  <si>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</si>
  <si>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</si>
  <si>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</si>
  <si>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</si>
  <si>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</si>
  <si>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</si>
  <si>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</si>
  <si>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</si>
  <si>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</si>
  <si>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</si>
  <si>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</si>
  <si>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</si>
  <si>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</si>
  <si>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</si>
  <si>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</si>
  <si>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</si>
  <si>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</si>
  <si>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</si>
  <si>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</si>
  <si>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</si>
  <si>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</si>
  <si>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</si>
  <si>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</si>
  <si>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</si>
  <si>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</si>
  <si>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</si>
  <si>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</si>
  <si>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</si>
  <si>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</si>
  <si>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</si>
  <si>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</si>
  <si>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</si>
  <si>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</si>
  <si>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</si>
  <si>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</si>
  <si>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</si>
  <si>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</si>
  <si>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</si>
  <si>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</si>
  <si>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</si>
  <si>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</si>
  <si>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</si>
  <si>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</si>
  <si>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</si>
  <si>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</si>
  <si>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</si>
  <si>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</si>
  <si>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</si>
  <si>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</si>
  <si>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</si>
  <si>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</si>
  <si>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</si>
  <si>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</si>
  <si>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</si>
  <si>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</si>
  <si>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</si>
  <si>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</si>
  <si>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</si>
  <si>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</si>
  <si>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</si>
  <si>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</si>
  <si>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</si>
  <si>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</si>
  <si>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</si>
  <si>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</si>
  <si>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</si>
  <si>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</si>
  <si>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</si>
  <si>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</si>
  <si>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</si>
  <si>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</si>
  <si>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</si>
  <si>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</si>
  <si>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</si>
  <si>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</si>
  <si>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</si>
  <si>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</si>
  <si>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</si>
  <si>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</si>
  <si>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</si>
  <si>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</si>
  <si>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</si>
  <si>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</si>
  <si>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</si>
  <si>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</si>
  <si>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</si>
  <si>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</si>
  <si>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</si>
  <si>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</si>
  <si>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</si>
  <si>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</si>
  <si>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</si>
  <si>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</si>
  <si>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</si>
  <si>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</si>
  <si>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</si>
  <si>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</si>
  <si>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</si>
  <si>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</si>
  <si>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</si>
  <si>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</si>
  <si>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</si>
  <si>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</si>
  <si>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</si>
  <si>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</si>
  <si>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</si>
  <si>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</si>
  <si>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</si>
  <si>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</si>
  <si>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</si>
  <si>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</si>
  <si>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</si>
  <si>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</si>
  <si>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</si>
  <si>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</si>
  <si>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</si>
  <si>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</si>
  <si>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</si>
  <si>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</si>
  <si>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</si>
  <si>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</si>
  <si>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</si>
  <si>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</si>
  <si>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</si>
  <si>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</si>
  <si>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</si>
  <si>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</si>
  <si>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</si>
  <si>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</si>
  <si>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</si>
  <si>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</si>
  <si>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</si>
  <si>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</si>
  <si>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</si>
  <si>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</si>
  <si>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Note: Where a tariff only has a p/kWh unit rate in Unit Charge 1 then this unit rate applies at all times.</t>
  </si>
  <si>
    <t>Annex 1 contains the charges to LV and HV Designated Properties.</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</si>
  <si>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</si>
  <si>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</si>
  <si>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</si>
  <si>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Charges for New or Amended Designated EHV Properties</t>
  </si>
  <si>
    <t>Effective from date</t>
  </si>
  <si>
    <t>2020/21</t>
  </si>
  <si>
    <t>1 April 2020</t>
  </si>
  <si>
    <t>Annex 2 and Annex 6 - Import/Export unique identifier columns removed.</t>
  </si>
  <si>
    <t xml:space="preserve">Tariff </t>
  </si>
  <si>
    <t>Import LLFC</t>
  </si>
  <si>
    <t>Export LLFC</t>
  </si>
  <si>
    <t>Monday to Friday
Nov to Feb</t>
  </si>
  <si>
    <t>Winter Weekday Peak</t>
  </si>
  <si>
    <t>Winter Weekday</t>
  </si>
  <si>
    <t>Other</t>
  </si>
  <si>
    <t>Night</t>
  </si>
  <si>
    <t>132/33kV generic</t>
  </si>
  <si>
    <t>Tariff</t>
  </si>
  <si>
    <t>Monday to Friday 
(Including Bank Holidays)
March to October</t>
  </si>
  <si>
    <t xml:space="preserve">Monday to Friday 
(Including Bank Holidays)
November to February </t>
  </si>
  <si>
    <t>Monday to Friday 
(Including Bank Holidays)
April to March</t>
  </si>
  <si>
    <t>Saturday and Sunday 
All Year</t>
  </si>
  <si>
    <t>Saturday and Sunday
All Year and
Monday to Friday
Mar to Oct</t>
  </si>
  <si>
    <t>16:00 – 19:00</t>
  </si>
  <si>
    <t>20:00 – 00:30</t>
  </si>
  <si>
    <t>00:30 – 07:30</t>
  </si>
  <si>
    <t>07:30 – 16:00
19:00 – 20:00</t>
  </si>
  <si>
    <t>07:30 – 00:30</t>
  </si>
  <si>
    <t>Scottish Hydro Electric Power Distribution plc</t>
  </si>
  <si>
    <t>16:00 - 19:00</t>
  </si>
  <si>
    <t>155, 175, 355, 375</t>
  </si>
  <si>
    <t>601-602</t>
  </si>
  <si>
    <t>07:00 - 16:00
19:00 - 21:00</t>
  </si>
  <si>
    <t>00:00 - 07:00
21:00 - 24:00</t>
  </si>
  <si>
    <t>12:00 - 20:00</t>
  </si>
  <si>
    <t>00:00 - 12:00
20:00 - 24:00</t>
  </si>
  <si>
    <t>07:00 - 21:00</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</si>
  <si>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</si>
  <si>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</si>
  <si>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</si>
  <si>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Annex 5 has been intentionally left blank as this Statement of Charges and Other Tables document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</si>
  <si>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8&amp;0</t>
  </si>
  <si>
    <t>100, 105, 106, 110, 120, 125, 126, 300, 305, 320, 325</t>
  </si>
  <si>
    <t>112, 150, 153, 154, 156, 170, 173, 174, 176, 177, 350, 353, 354, 356, 370, 373, 374, 376</t>
  </si>
  <si>
    <t>114, 501</t>
  </si>
  <si>
    <t>803, 805</t>
  </si>
  <si>
    <t>1, 909</t>
  </si>
  <si>
    <t>5, 910</t>
  </si>
  <si>
    <t/>
  </si>
  <si>
    <t>Tariff 001</t>
  </si>
  <si>
    <t>Tariff 002</t>
  </si>
  <si>
    <t>Tariff 003</t>
  </si>
  <si>
    <t>Tariff 004</t>
  </si>
  <si>
    <t>Tariff 005</t>
  </si>
  <si>
    <t>Tariff 006</t>
  </si>
  <si>
    <t>Tariff 008</t>
  </si>
  <si>
    <t>Tariff 009</t>
  </si>
  <si>
    <t>Tariff 010</t>
  </si>
  <si>
    <t>Tariff 011</t>
  </si>
  <si>
    <t>Tariff 012</t>
  </si>
  <si>
    <t>Tariff 013</t>
  </si>
  <si>
    <t>Tariff 014</t>
  </si>
  <si>
    <t>Tariff 015</t>
  </si>
  <si>
    <t>Tariff 016</t>
  </si>
  <si>
    <t>Tariff 017</t>
  </si>
  <si>
    <t>Tariff 018</t>
  </si>
  <si>
    <t>Tariff 019</t>
  </si>
  <si>
    <t>Tariff 020</t>
  </si>
  <si>
    <t>Tariff 021</t>
  </si>
  <si>
    <t>Tariff 022</t>
  </si>
  <si>
    <t>Tariff 023</t>
  </si>
  <si>
    <t>Tariff 024</t>
  </si>
  <si>
    <t>Tariff 025</t>
  </si>
  <si>
    <t>Tariff 026</t>
  </si>
  <si>
    <t>Tariff 027</t>
  </si>
  <si>
    <t>Tariff 028</t>
  </si>
  <si>
    <t>Tariff 029</t>
  </si>
  <si>
    <t>Tariff 030</t>
  </si>
  <si>
    <t>Tariff 031</t>
  </si>
  <si>
    <t>Tariff 032</t>
  </si>
  <si>
    <t>Tariff 033</t>
  </si>
  <si>
    <t>Tariff 035</t>
  </si>
  <si>
    <t>Tariff 036</t>
  </si>
  <si>
    <t>Tariff 037</t>
  </si>
  <si>
    <t>Tariff 038</t>
  </si>
  <si>
    <t>Tariff 039</t>
  </si>
  <si>
    <t>Tariff 040</t>
  </si>
  <si>
    <t>Tariff 041</t>
  </si>
  <si>
    <t>Tariff 042</t>
  </si>
  <si>
    <t>Tariff 043</t>
  </si>
  <si>
    <t>Tariff 044</t>
  </si>
  <si>
    <t>Tariff 045</t>
  </si>
  <si>
    <t>Tariff 046</t>
  </si>
  <si>
    <t>Tariff 047</t>
  </si>
  <si>
    <t>Tariff 048</t>
  </si>
  <si>
    <t>Tariff 049</t>
  </si>
  <si>
    <t>Tariff 050</t>
  </si>
  <si>
    <t>Tariff 051</t>
  </si>
  <si>
    <t>Tariff 052</t>
  </si>
  <si>
    <t>Tariff 053</t>
  </si>
  <si>
    <t>Tariff 054</t>
  </si>
  <si>
    <t>Tariff 055</t>
  </si>
  <si>
    <t>Tariff 057</t>
  </si>
  <si>
    <t>Tariff 058</t>
  </si>
  <si>
    <t>Tariff 059</t>
  </si>
  <si>
    <t>Tariff 060</t>
  </si>
  <si>
    <t>Tariff 061</t>
  </si>
  <si>
    <t>Tariff 062</t>
  </si>
  <si>
    <t>Tariff 063</t>
  </si>
  <si>
    <t>Tariff 064</t>
  </si>
  <si>
    <t>Tariff 065</t>
  </si>
  <si>
    <t>Tariff 067</t>
  </si>
  <si>
    <t>Tariff 068</t>
  </si>
  <si>
    <t>Tariff 069</t>
  </si>
  <si>
    <t>Tariff 070</t>
  </si>
  <si>
    <t>Tariff 071</t>
  </si>
  <si>
    <t>Tariff 072</t>
  </si>
  <si>
    <t>Tariff 073</t>
  </si>
  <si>
    <t>Tariff 074</t>
  </si>
  <si>
    <t>Tariff 075</t>
  </si>
  <si>
    <t>Tariff 079</t>
  </si>
  <si>
    <t>Tariff 080</t>
  </si>
  <si>
    <t>Tariff 081</t>
  </si>
  <si>
    <t>Tariff 082</t>
  </si>
  <si>
    <t>Tariff 083</t>
  </si>
  <si>
    <t>Tariff 084</t>
  </si>
  <si>
    <t>Tariff 085</t>
  </si>
  <si>
    <t>Tariff 086</t>
  </si>
  <si>
    <t>Tariff 087</t>
  </si>
  <si>
    <t>Tariff 088</t>
  </si>
  <si>
    <t>Tariff 089</t>
  </si>
  <si>
    <t>Tariff 090</t>
  </si>
  <si>
    <t>Tariff 091</t>
  </si>
  <si>
    <t>Tariff 093</t>
  </si>
  <si>
    <t>Tariff 094</t>
  </si>
  <si>
    <t>Tariff 095</t>
  </si>
  <si>
    <t>Tariff 096</t>
  </si>
  <si>
    <t>Tariff 097</t>
  </si>
  <si>
    <t>Tariff 098</t>
  </si>
  <si>
    <t>Tariff 099</t>
  </si>
  <si>
    <t>Tariff 100</t>
  </si>
  <si>
    <t>Tariff 101</t>
  </si>
  <si>
    <t>1716846112651, 1700052948191</t>
  </si>
  <si>
    <t>Tariff 102</t>
  </si>
  <si>
    <t>Tariff 103</t>
  </si>
  <si>
    <t>Tariff 104</t>
  </si>
  <si>
    <t>1717491993500, 1727491993507</t>
  </si>
  <si>
    <t>Tariff 106</t>
  </si>
  <si>
    <t>Tariff 107</t>
  </si>
  <si>
    <t>Tariff 108</t>
  </si>
  <si>
    <t>Tariff 109</t>
  </si>
  <si>
    <t>Tariff 110</t>
  </si>
  <si>
    <t>Tariff 111</t>
  </si>
  <si>
    <t>Tariff 112</t>
  </si>
  <si>
    <t>Tariff 122</t>
  </si>
  <si>
    <t>Tariff 123</t>
  </si>
  <si>
    <t>Tariff 124</t>
  </si>
  <si>
    <t>Tariff 125</t>
  </si>
  <si>
    <t>Tariff 126</t>
  </si>
  <si>
    <t>Tariff 127</t>
  </si>
  <si>
    <t>Tariff 128</t>
  </si>
  <si>
    <t>Tariff 129</t>
  </si>
  <si>
    <t>Tariff 130</t>
  </si>
  <si>
    <t>Tariff 131</t>
  </si>
  <si>
    <t>Tariff 132</t>
  </si>
  <si>
    <t>Tariff 133</t>
  </si>
  <si>
    <t>Tariff 134</t>
  </si>
  <si>
    <t>Tariff 135</t>
  </si>
  <si>
    <t>Tariff 136</t>
  </si>
  <si>
    <t>Tariff 137</t>
  </si>
  <si>
    <t>Tariff 138</t>
  </si>
  <si>
    <t>Tariff 140</t>
  </si>
  <si>
    <t>Tariff 141</t>
  </si>
  <si>
    <t xml:space="preserve"> - </t>
  </si>
  <si>
    <t>Tariff 142</t>
  </si>
  <si>
    <t>Tariff 143</t>
  </si>
  <si>
    <t>Tariff 144</t>
  </si>
  <si>
    <t>Tariff 146</t>
  </si>
  <si>
    <t>Tariff 147</t>
  </si>
  <si>
    <t>Tariff 149</t>
  </si>
  <si>
    <t>Tariff 150</t>
  </si>
  <si>
    <t>Tariff 151</t>
  </si>
  <si>
    <t>Tariff 153</t>
  </si>
  <si>
    <t>Tariff 154</t>
  </si>
  <si>
    <t>Tariff 155</t>
  </si>
  <si>
    <t>Tariff 157</t>
  </si>
  <si>
    <t>Tariff 158</t>
  </si>
  <si>
    <t>Tariff 159</t>
  </si>
  <si>
    <t>Tariff 161</t>
  </si>
  <si>
    <t>Tariff 162</t>
  </si>
  <si>
    <t>Tariff 163</t>
  </si>
  <si>
    <t>Tariff 164</t>
  </si>
  <si>
    <t>Tariff 165</t>
  </si>
  <si>
    <t>Tariff 166</t>
  </si>
  <si>
    <t>Tariff 170</t>
  </si>
  <si>
    <t>Tariff 171</t>
  </si>
  <si>
    <t>Tariff 172</t>
  </si>
  <si>
    <t>Tariff 174</t>
  </si>
  <si>
    <t>Tariff 177</t>
  </si>
  <si>
    <t>Tariff 178</t>
  </si>
  <si>
    <t>Tariff 179</t>
  </si>
  <si>
    <t>Tariff 180</t>
  </si>
  <si>
    <t>Tariff 181</t>
  </si>
  <si>
    <t>Tariff 182</t>
  </si>
  <si>
    <t>Tariff 183</t>
  </si>
  <si>
    <t>Tariff 184</t>
  </si>
  <si>
    <t>Tariff 185</t>
  </si>
  <si>
    <t>Tariff 186</t>
  </si>
  <si>
    <t>Tariff 187</t>
  </si>
  <si>
    <t>Tariff 188</t>
  </si>
  <si>
    <t>Tariff 189</t>
  </si>
  <si>
    <t>Tariff 190</t>
  </si>
  <si>
    <t>Tariff 191</t>
  </si>
  <si>
    <t>Tariff 192</t>
  </si>
  <si>
    <t>Tariff 194</t>
  </si>
  <si>
    <t>Tariff 196</t>
  </si>
  <si>
    <t>Tariff 197</t>
  </si>
  <si>
    <t>Tariff 200</t>
  </si>
  <si>
    <t>Tariff 202</t>
  </si>
  <si>
    <t>Tariff 203</t>
  </si>
  <si>
    <t>Tariff 204</t>
  </si>
  <si>
    <t>Tariff 206</t>
  </si>
  <si>
    <t>Tariff 207</t>
  </si>
  <si>
    <t>Tariff 208</t>
  </si>
  <si>
    <t>Tariff 209</t>
  </si>
  <si>
    <t>Tariff 212</t>
  </si>
  <si>
    <t>Tariff 214</t>
  </si>
  <si>
    <t>Tariff 215</t>
  </si>
  <si>
    <t>Tariff 216</t>
  </si>
  <si>
    <t>Tariff 217</t>
  </si>
  <si>
    <t>Tariff 221</t>
  </si>
  <si>
    <t>1700052218990, 1700052219007</t>
  </si>
  <si>
    <t>Tariff 228</t>
  </si>
  <si>
    <t>Tariff 230</t>
  </si>
  <si>
    <t>Tariff 232</t>
  </si>
  <si>
    <t>Tariff 234</t>
  </si>
  <si>
    <t>Tariff 235</t>
  </si>
  <si>
    <t>Tariff 237</t>
  </si>
  <si>
    <t>Tariff 238</t>
  </si>
  <si>
    <t>Tariff 239</t>
  </si>
  <si>
    <t>Tariff 240</t>
  </si>
  <si>
    <t>Tariff 241</t>
  </si>
  <si>
    <t>Tariff 242</t>
  </si>
  <si>
    <t>Tariff 246</t>
  </si>
  <si>
    <t>Tariff 249</t>
  </si>
  <si>
    <t>Tariff 251</t>
  </si>
  <si>
    <t>Tariff 252</t>
  </si>
  <si>
    <t>Tariff 253</t>
  </si>
  <si>
    <t>Tariff 254</t>
  </si>
  <si>
    <t>Tariff 255</t>
  </si>
  <si>
    <t>Tariff 256</t>
  </si>
  <si>
    <t>Tariff 257</t>
  </si>
  <si>
    <t>Tariff 258</t>
  </si>
  <si>
    <t>Tariff 259</t>
  </si>
  <si>
    <t>Tariff 260</t>
  </si>
  <si>
    <t>Tariff 262</t>
  </si>
  <si>
    <t>Tariff 263</t>
  </si>
  <si>
    <t>Tariff 265</t>
  </si>
  <si>
    <t>Tariff 266</t>
  </si>
  <si>
    <t>Tariff 267</t>
  </si>
  <si>
    <t>Tariff 268</t>
  </si>
  <si>
    <t>Tariff 269</t>
  </si>
  <si>
    <t>Tariff 273</t>
  </si>
  <si>
    <t>Tariff 274</t>
  </si>
  <si>
    <t>Tariff 277</t>
  </si>
  <si>
    <t>Tariff 282</t>
  </si>
  <si>
    <t>Tariff 284</t>
  </si>
  <si>
    <t>Tariff 285</t>
  </si>
  <si>
    <t>Tariff 286</t>
  </si>
  <si>
    <t>Tariff 287</t>
  </si>
  <si>
    <t>Tariff 288</t>
  </si>
  <si>
    <t>Tariff 289</t>
  </si>
  <si>
    <t>Tariff 290</t>
  </si>
  <si>
    <t>Tariff 291</t>
  </si>
  <si>
    <t>Tariff 292</t>
  </si>
  <si>
    <t>Tariff 295</t>
  </si>
  <si>
    <t>Tariff 296</t>
  </si>
  <si>
    <t>Tariff 299</t>
  </si>
  <si>
    <t>Tariff 300</t>
  </si>
  <si>
    <t>Tariff 302</t>
  </si>
  <si>
    <t>Tariff 303</t>
  </si>
  <si>
    <t>Tariff 307</t>
  </si>
  <si>
    <t>Tariff 311</t>
  </si>
  <si>
    <t>Tariff 312</t>
  </si>
  <si>
    <t>Tariff 317</t>
  </si>
  <si>
    <t>Tariff 318</t>
  </si>
  <si>
    <t>Tariff 319</t>
  </si>
  <si>
    <t>Tariff 320</t>
  </si>
  <si>
    <t>Tariff 322</t>
  </si>
  <si>
    <t>Tariff 327</t>
  </si>
  <si>
    <t>Tariff 328</t>
  </si>
  <si>
    <t>Tariff 330</t>
  </si>
  <si>
    <t>Tariff 331</t>
  </si>
  <si>
    <t>Tariff 334</t>
  </si>
  <si>
    <t>Tariff 340</t>
  </si>
  <si>
    <t>Tariff 342</t>
  </si>
  <si>
    <t>Tariff 343</t>
  </si>
  <si>
    <t>Tariff 345</t>
  </si>
  <si>
    <t>Tariff 346</t>
  </si>
  <si>
    <t>Tariff 348</t>
  </si>
  <si>
    <t>Tariff 350</t>
  </si>
  <si>
    <t>Tariff 353</t>
  </si>
  <si>
    <t>Tariff 354</t>
  </si>
  <si>
    <t>Tariff 355</t>
  </si>
  <si>
    <t>Tariff 356</t>
  </si>
  <si>
    <t>Tariff 357</t>
  </si>
  <si>
    <t>Tariff 358</t>
  </si>
  <si>
    <t>Tariff 359</t>
  </si>
  <si>
    <t>Tariff 361</t>
  </si>
  <si>
    <t>Tariff 362</t>
  </si>
  <si>
    <t>Tariff 363</t>
  </si>
  <si>
    <t>Tariff 364</t>
  </si>
  <si>
    <t>Tariff 365</t>
  </si>
  <si>
    <t>Tariff 367</t>
  </si>
  <si>
    <t>Tariff 368</t>
  </si>
  <si>
    <t>Tariff 369</t>
  </si>
  <si>
    <t>Tariff 370</t>
  </si>
  <si>
    <t>Tariff 372</t>
  </si>
  <si>
    <t>Tariff 375</t>
  </si>
  <si>
    <t>Tariff 376</t>
  </si>
  <si>
    <t>Tariff 377</t>
  </si>
  <si>
    <t>Tariff 379</t>
  </si>
  <si>
    <t>Tariff 380</t>
  </si>
  <si>
    <t>Tariff 381</t>
  </si>
  <si>
    <t>Tariff 382</t>
  </si>
  <si>
    <t>Tariff 383</t>
  </si>
  <si>
    <t>Tariff 384</t>
  </si>
  <si>
    <t>Tariff 387</t>
  </si>
  <si>
    <t>Tariff 389</t>
  </si>
  <si>
    <t>Tariff 390</t>
  </si>
  <si>
    <t>Tariff 392</t>
  </si>
  <si>
    <t>Tariff 393</t>
  </si>
  <si>
    <t>Tariff 394</t>
  </si>
  <si>
    <t>Tariff 395</t>
  </si>
  <si>
    <t>Tariff 396</t>
  </si>
  <si>
    <t>Tariff 397</t>
  </si>
  <si>
    <t>Tariff 398</t>
  </si>
  <si>
    <t>Tariff 399</t>
  </si>
  <si>
    <t>Tariff 400</t>
  </si>
  <si>
    <t>Tariff 401</t>
  </si>
  <si>
    <t>Tariff 402</t>
  </si>
  <si>
    <t>Tariff 403</t>
  </si>
  <si>
    <t>Tariff 404</t>
  </si>
  <si>
    <t>Tariff 405</t>
  </si>
  <si>
    <t>Tariff 406</t>
  </si>
  <si>
    <t>Tariff 407</t>
  </si>
  <si>
    <t>Tariff 408</t>
  </si>
  <si>
    <t>Tariff 409</t>
  </si>
  <si>
    <t>Tariff 410</t>
  </si>
  <si>
    <t>Tariff 411</t>
  </si>
  <si>
    <t>Tariff 412</t>
  </si>
  <si>
    <t>Tariff 413</t>
  </si>
  <si>
    <t>Tariff 414</t>
  </si>
  <si>
    <t>Tariff 415</t>
  </si>
  <si>
    <t>Tariff 416</t>
  </si>
  <si>
    <t>Tariff 417</t>
  </si>
  <si>
    <t>Tariff 418</t>
  </si>
  <si>
    <t>Tariff 419</t>
  </si>
  <si>
    <t>Tariff 420</t>
  </si>
  <si>
    <t>Tariff 421</t>
  </si>
  <si>
    <t>Tariff 422</t>
  </si>
  <si>
    <t>Tariff 423</t>
  </si>
  <si>
    <t>Tariff 424</t>
  </si>
  <si>
    <t>Tariff 425</t>
  </si>
  <si>
    <t>Tariff 426</t>
  </si>
  <si>
    <t>Tariff 427</t>
  </si>
  <si>
    <t>Tariff 428</t>
  </si>
  <si>
    <t>Tariff 429</t>
  </si>
  <si>
    <t>Tariff 430</t>
  </si>
  <si>
    <t>Tariff 431</t>
  </si>
  <si>
    <t>1700053141762, 1700053152392</t>
  </si>
  <si>
    <t>1700053141771, 1700053152408</t>
  </si>
  <si>
    <t>Abernethy</t>
  </si>
  <si>
    <t>Alness</t>
  </si>
  <si>
    <t>Arbroath</t>
  </si>
  <si>
    <t>Beauly</t>
  </si>
  <si>
    <t>Boat of Garten</t>
  </si>
  <si>
    <t>Braco</t>
  </si>
  <si>
    <t>Bridge of Dun</t>
  </si>
  <si>
    <t>Broadford</t>
  </si>
  <si>
    <t>Brora</t>
  </si>
  <si>
    <t>Burghmuir</t>
  </si>
  <si>
    <t>Carradale 1</t>
  </si>
  <si>
    <t>Cassley</t>
  </si>
  <si>
    <t>Charleston</t>
  </si>
  <si>
    <t>Ardkinglas</t>
  </si>
  <si>
    <t>Clayhills</t>
  </si>
  <si>
    <t>Coupar Angus</t>
  </si>
  <si>
    <t>Craigiebuckler</t>
  </si>
  <si>
    <t>Dunbeath</t>
  </si>
  <si>
    <t>Dudhope</t>
  </si>
  <si>
    <t>Dunoon</t>
  </si>
  <si>
    <t>Dyce</t>
  </si>
  <si>
    <t>Elgin</t>
  </si>
  <si>
    <t>Fasnakyle</t>
  </si>
  <si>
    <t>Fort Augustus</t>
  </si>
  <si>
    <t>Fiddes</t>
  </si>
  <si>
    <t>Fraserburgh</t>
  </si>
  <si>
    <t>Fort William</t>
  </si>
  <si>
    <t>Glenagnes</t>
  </si>
  <si>
    <t>Inverness</t>
  </si>
  <si>
    <t>Keith 1</t>
  </si>
  <si>
    <t>Killin</t>
  </si>
  <si>
    <t>Kintore</t>
  </si>
  <si>
    <t>Lairg</t>
  </si>
  <si>
    <t>Lunanhead</t>
  </si>
  <si>
    <t>Lyndhurst</t>
  </si>
  <si>
    <t>Milton of Craigie</t>
  </si>
  <si>
    <t>Mybster 1</t>
  </si>
  <si>
    <t>Nairn</t>
  </si>
  <si>
    <t>Peterhead Grange</t>
  </si>
  <si>
    <t>Persley</t>
  </si>
  <si>
    <t>Port Ann</t>
  </si>
  <si>
    <t>Rannoch</t>
  </si>
  <si>
    <t>Redmoss</t>
  </si>
  <si>
    <t>St Fillans</t>
  </si>
  <si>
    <t>Strichen</t>
  </si>
  <si>
    <t>Taynuilt</t>
  </si>
  <si>
    <t>Thurso</t>
  </si>
  <si>
    <t>Tummel Bridge</t>
  </si>
  <si>
    <t>Willowdale</t>
  </si>
  <si>
    <t>Woodhill</t>
  </si>
  <si>
    <t>Ardmore</t>
  </si>
  <si>
    <t>Dunvegan</t>
  </si>
  <si>
    <t>Tarland</t>
  </si>
  <si>
    <t>Kinlochleven</t>
  </si>
  <si>
    <t>Glenfarclas</t>
  </si>
  <si>
    <t>Dallas</t>
  </si>
  <si>
    <t>Strathleven</t>
  </si>
  <si>
    <t>Ceannacroc</t>
  </si>
  <si>
    <t>Clachan</t>
  </si>
  <si>
    <t>Quoich</t>
  </si>
  <si>
    <t>Grudie Bridge</t>
  </si>
  <si>
    <t>Shin</t>
  </si>
  <si>
    <t>Stornoway</t>
  </si>
  <si>
    <t>BALBEG1A    11.000</t>
  </si>
  <si>
    <t>SCONE1A     11.000</t>
  </si>
  <si>
    <t>ERROL1A     11.000</t>
  </si>
  <si>
    <t>HARBOR1A    11.000</t>
  </si>
  <si>
    <t>FREE2A      11.000</t>
  </si>
  <si>
    <t>BROERN1A    11.000</t>
  </si>
  <si>
    <t>BINNLF1A    11.000</t>
  </si>
  <si>
    <t>GLEDVN1A    11.000</t>
  </si>
  <si>
    <t>MILNAT1A    11.000</t>
  </si>
  <si>
    <t>ABNE1A      11.000</t>
  </si>
  <si>
    <t>TAIN1A      11.000</t>
  </si>
  <si>
    <t>BALALD1A    11.000</t>
  </si>
  <si>
    <t>GLASTU1A    11.000</t>
  </si>
  <si>
    <t>NIGG1A      11.000</t>
  </si>
  <si>
    <t>CROSHL1A    11.000</t>
  </si>
  <si>
    <t>CONTUL1A    11.000</t>
  </si>
  <si>
    <t>PEDDIE1A    11.000</t>
  </si>
  <si>
    <t>INVGOR1A    11.000</t>
  </si>
  <si>
    <t>LEALTY1A    11.000</t>
  </si>
  <si>
    <t>NOVARW1A    11.000</t>
  </si>
  <si>
    <t>MUIREN1A    11.000</t>
  </si>
  <si>
    <t>BLACKS1A    11.000</t>
  </si>
  <si>
    <t>REDFOR1A    11.000</t>
  </si>
  <si>
    <t>CARNOU1A    11.000</t>
  </si>
  <si>
    <t>ELIDEP1A    11.000</t>
  </si>
  <si>
    <t>CHAAVE1A    11.000</t>
  </si>
  <si>
    <t>HUMEST1A    11.000</t>
  </si>
  <si>
    <t>TORA8J      11.000</t>
  </si>
  <si>
    <t>TORA8K      11.000</t>
  </si>
  <si>
    <t>DINGWA1A    11.000</t>
  </si>
  <si>
    <t>MARYBA1A    11.000</t>
  </si>
  <si>
    <t>CONONB1A    11.000</t>
  </si>
  <si>
    <t>MUIROF1A    11.000</t>
  </si>
  <si>
    <t>AIGAS1A     11.000</t>
  </si>
  <si>
    <t>NOKESS1A    11.000</t>
  </si>
  <si>
    <t>KILTAR1A    11.000</t>
  </si>
  <si>
    <t>CONONF1A    11.000</t>
  </si>
  <si>
    <t>COMRIE1A    11.000</t>
  </si>
  <si>
    <t>TOMATI1A    11.000</t>
  </si>
  <si>
    <t>GRANTO1A    11.000</t>
  </si>
  <si>
    <t>BALLIN1A    11.000</t>
  </si>
  <si>
    <t>BOAGAR1A    11.000</t>
  </si>
  <si>
    <t>AVIEMO1A    11.000</t>
  </si>
  <si>
    <t>KINGUS1A    11.000</t>
  </si>
  <si>
    <t>DALWHI1A    11.000</t>
  </si>
  <si>
    <t>FORTEV1A    11.000</t>
  </si>
  <si>
    <t>GLENEA1A    11.000</t>
  </si>
  <si>
    <t>CRIEFF1A    11.000</t>
  </si>
  <si>
    <t>DUNBLA1A    11.000</t>
  </si>
  <si>
    <t>KIPPEN1A    11.000</t>
  </si>
  <si>
    <t>CALLAN1A    11.000</t>
  </si>
  <si>
    <t>LOGIEP1A    11.000</t>
  </si>
  <si>
    <t>INCHBA1A    11.000</t>
  </si>
  <si>
    <t>BRIDGE1A    11.000</t>
  </si>
  <si>
    <t>BRECHI1A    11.000</t>
  </si>
  <si>
    <t>MONTRO1A    11.000</t>
  </si>
  <si>
    <t>GLAXO1A     11.000</t>
  </si>
  <si>
    <t>MONTRN1A    11.000</t>
  </si>
  <si>
    <t>STCYRU1A    11.000</t>
  </si>
  <si>
    <t>BROADF1A    11.000</t>
  </si>
  <si>
    <t>KISHOR1A    11.000</t>
  </si>
  <si>
    <t>SHIELD1A    11.000</t>
  </si>
  <si>
    <t>ACHINT1A    11.000</t>
  </si>
  <si>
    <t>NOSTIE1A    11.000</t>
  </si>
  <si>
    <t>KYLE1A      11.000</t>
  </si>
  <si>
    <t>SKULAM1A    11.000</t>
  </si>
  <si>
    <t>LOWERO1A    11.000</t>
  </si>
  <si>
    <t>HELMSD1A    11.000</t>
  </si>
  <si>
    <t>BRORA1A     11.000</t>
  </si>
  <si>
    <t>GOLSPI1A    11.000</t>
  </si>
  <si>
    <t>DORNOC1A    11.000</t>
  </si>
  <si>
    <t>REDGOR1A    11.000</t>
  </si>
  <si>
    <t>NORTHM1A    11.000</t>
  </si>
  <si>
    <t>GOODLY1A    11.000</t>
  </si>
  <si>
    <t>THIMBL1A    11.000</t>
  </si>
  <si>
    <t>BURGHM1A    11.000</t>
  </si>
  <si>
    <t>BRODIC1A    11.000</t>
  </si>
  <si>
    <t>WHITIN1A    11.000</t>
  </si>
  <si>
    <t>MACHRI1A    11.000</t>
  </si>
  <si>
    <t>BALLIE1A    11.000</t>
  </si>
  <si>
    <t>DIPPEN1A    11.000</t>
  </si>
  <si>
    <t>CAMPBE1A    11.000</t>
  </si>
  <si>
    <t>WESTPA1A    11.000</t>
  </si>
  <si>
    <t>CLAONA1A    11.000</t>
  </si>
  <si>
    <t>BALLUR1A    11.000</t>
  </si>
  <si>
    <t>OVERSC1A    11.000</t>
  </si>
  <si>
    <t>CASSLE1A    11.000</t>
  </si>
  <si>
    <t>DUCHAL1A    11.000</t>
  </si>
  <si>
    <t>RHICON1A    11.000</t>
  </si>
  <si>
    <t>GOURDI1A    11.000</t>
  </si>
  <si>
    <t>CHARLE1A    11.000</t>
  </si>
  <si>
    <t>MENZIE1A    11.000</t>
  </si>
  <si>
    <t>BUTTER1A    11.000</t>
  </si>
  <si>
    <t>NINEWE1A    11.000</t>
  </si>
  <si>
    <t>COMMER1A    11.000</t>
  </si>
  <si>
    <t>BALNAGAS    11.000</t>
  </si>
  <si>
    <t>CLAYHI1A    11.000</t>
  </si>
  <si>
    <t>LEOCH1A     11.000</t>
  </si>
  <si>
    <t>BLAIRG1A    11.000</t>
  </si>
  <si>
    <t>ALYTH1A     11.000</t>
  </si>
  <si>
    <t>DALRUL1A    11.000</t>
  </si>
  <si>
    <t>CAPUTH1A    11.000</t>
  </si>
  <si>
    <t>COUPAR1A    11.000</t>
  </si>
  <si>
    <t>CRAIGI1A    11.000</t>
  </si>
  <si>
    <t>CRAIGT1A    11.000</t>
  </si>
  <si>
    <t>CULTER1A    11.000</t>
  </si>
  <si>
    <t>RUTHRI1A    11.000</t>
  </si>
  <si>
    <t>CONSTA1A    11.000</t>
  </si>
  <si>
    <t>ROSEBA1A    11.000</t>
  </si>
  <si>
    <t>ROSEBA1B    11.000</t>
  </si>
  <si>
    <t>DUNOON1A    11.000</t>
  </si>
  <si>
    <t>INNELL1A    11.000</t>
  </si>
  <si>
    <t>ROTHEY1A    11.000</t>
  </si>
  <si>
    <t>BRUCHG1A    11.000</t>
  </si>
  <si>
    <t>SANDBN1A    11.000</t>
  </si>
  <si>
    <t>NEWTON1A    11.000</t>
  </si>
  <si>
    <t>GLENDA1A    11.000</t>
  </si>
  <si>
    <t>COLINT1A    11.000</t>
  </si>
  <si>
    <t>KAMES1A     11.000</t>
  </si>
  <si>
    <t>OTTERF1A    11.000</t>
  </si>
  <si>
    <t>STONEY1A    11.000</t>
  </si>
  <si>
    <t>STONEY1C    11.000</t>
  </si>
  <si>
    <t>NORDYC1A    11.000</t>
  </si>
  <si>
    <t>KINGSE1A    11.000</t>
  </si>
  <si>
    <t>BALMED1A    11.000</t>
  </si>
  <si>
    <t>ELLON1A     11.000</t>
  </si>
  <si>
    <t>BILBOH1A    11.000</t>
  </si>
  <si>
    <t>FOCHAB1A    11.000</t>
  </si>
  <si>
    <t>KINLOS1A    11.000</t>
  </si>
  <si>
    <t>ASHGRO1A    11.000</t>
  </si>
  <si>
    <t>CUMMIN1A    11.000</t>
  </si>
  <si>
    <t>LHANBR1A    11.000</t>
  </si>
  <si>
    <t>LOSSIE1A    11.000</t>
  </si>
  <si>
    <t>BURGHE1A    11.000</t>
  </si>
  <si>
    <t>ELGIN1A     11.000</t>
  </si>
  <si>
    <t>FASN5L      11.000</t>
  </si>
  <si>
    <t>FASNAK1A    11.000</t>
  </si>
  <si>
    <t>DRUMNA1A    11.000</t>
  </si>
  <si>
    <t>ABERCA1A    11.000</t>
  </si>
  <si>
    <t>INVERG1A    11.000</t>
  </si>
  <si>
    <t>BUNOIC1A    11.000</t>
  </si>
  <si>
    <t>GLENDO1A    11.000</t>
  </si>
  <si>
    <t>STONEH1A    11.000</t>
  </si>
  <si>
    <t>EDZELL1A    11.000</t>
  </si>
  <si>
    <t>LAUREN1A    11.000</t>
  </si>
  <si>
    <t>INVERB1A    11.000</t>
  </si>
  <si>
    <t>FRASER1A    11.000</t>
  </si>
  <si>
    <t>STRONT1A    11.000</t>
  </si>
  <si>
    <t>SALEN1A     11.000</t>
  </si>
  <si>
    <t>GLENSA1A    11.000</t>
  </si>
  <si>
    <t>CORRAN1A    11.000</t>
  </si>
  <si>
    <t>PINEGR1A    11.000</t>
  </si>
  <si>
    <t>INVERL1A    11.000</t>
  </si>
  <si>
    <t>ANNAT1A     11.000</t>
  </si>
  <si>
    <t>ARISAI1A    11.000</t>
  </si>
  <si>
    <t>MALLAI1A    11.000</t>
  </si>
  <si>
    <t>LOCHAL1A    11.000</t>
  </si>
  <si>
    <t>BSWTMBR1    11.000</t>
  </si>
  <si>
    <t>MOIDAR1C    11.000</t>
  </si>
  <si>
    <t>OVERG11KV   11.000</t>
  </si>
  <si>
    <t>WALT11KV  11.000</t>
  </si>
  <si>
    <t>CULLOD1A    11.000</t>
  </si>
  <si>
    <t>RAIGMO1A    11.000</t>
  </si>
  <si>
    <t>HILTON1A    11.000</t>
  </si>
  <si>
    <t>DALNEI1A    11.000</t>
  </si>
  <si>
    <t>WATERL1A    11.000</t>
  </si>
  <si>
    <t>LOCAL1A     11.000</t>
  </si>
  <si>
    <t>INVERR1A    11.000</t>
  </si>
  <si>
    <t>DUNMAG1A    11.000</t>
  </si>
  <si>
    <t>ERROGI1A    11.000</t>
  </si>
  <si>
    <t>FOYERS1B    11.000</t>
  </si>
  <si>
    <t>FOYERS6A    6.6000</t>
  </si>
  <si>
    <t>WESTER1A    11.000</t>
  </si>
  <si>
    <t>KEITH1A     11.000</t>
  </si>
  <si>
    <t>ROTHES1A    11.000</t>
  </si>
  <si>
    <t>ABERLO1A    11.000</t>
  </si>
  <si>
    <t>DUFFTO1A    11.000</t>
  </si>
  <si>
    <t>HUNTLY1A    11.000</t>
  </si>
  <si>
    <t>INSCH1A     11.000</t>
  </si>
  <si>
    <t>NETHDA1A    11.000</t>
  </si>
  <si>
    <t>CULLEN1A    11.000</t>
  </si>
  <si>
    <t>LIMEHI1A    11.000</t>
  </si>
  <si>
    <t>MARNOC1A    11.000</t>
  </si>
  <si>
    <t>MARNOC1B    11.000</t>
  </si>
  <si>
    <t>MACDUF1A    11.000</t>
  </si>
  <si>
    <t>PORTSO1A    11.000</t>
  </si>
  <si>
    <t>TURRIF1A    11.000</t>
  </si>
  <si>
    <t>GLENFI1C    11.000</t>
  </si>
  <si>
    <t>LOCHLU1C    11.000</t>
  </si>
  <si>
    <t>LOCHEA1A    11.000</t>
  </si>
  <si>
    <t>KILLTO1C    11.000</t>
  </si>
  <si>
    <t>LOCHAY1C    11.000</t>
  </si>
  <si>
    <t>LUBREO1B    11.000</t>
  </si>
  <si>
    <t>CASHLI1B    11.000</t>
  </si>
  <si>
    <t>CASHLI1D    11.000</t>
  </si>
  <si>
    <t>TORRYB1A    11.000</t>
  </si>
  <si>
    <t>BANCHO1A    11.000</t>
  </si>
  <si>
    <t>MIDMAR1A    11.000</t>
  </si>
  <si>
    <t>KEMNAY1A    11.000</t>
  </si>
  <si>
    <t>SKENE1A     11.000</t>
  </si>
  <si>
    <t>INVERU1A    11.000</t>
  </si>
  <si>
    <t>BALQUHW-    11.000</t>
  </si>
  <si>
    <t>OLDMEL1A    11.000</t>
  </si>
  <si>
    <t>FYVIE1A     11.000</t>
  </si>
  <si>
    <t>PARK1A      11.000</t>
  </si>
  <si>
    <t>TORBOL1A    11.000</t>
  </si>
  <si>
    <t>TRESSA1A    11.000</t>
  </si>
  <si>
    <t>LAIRGL1A    11.000</t>
  </si>
  <si>
    <t>LUNLOC1A    11.000</t>
  </si>
  <si>
    <t>LOCHSI1A    11.000</t>
  </si>
  <si>
    <t>MARYTO1A    11.000</t>
  </si>
  <si>
    <t>INVITY1A    11.000</t>
  </si>
  <si>
    <t>FRIOCK1A    11.000</t>
  </si>
  <si>
    <t>LYNDHU1A    11.000</t>
  </si>
  <si>
    <t>MACALP1A    11.000</t>
  </si>
  <si>
    <t>WESTKI1A    11.000</t>
  </si>
  <si>
    <t>LOCHEE1A    11.000</t>
  </si>
  <si>
    <t>MICHEL1A    11.000</t>
  </si>
  <si>
    <t>LONHAU1A    11.000</t>
  </si>
  <si>
    <t>OLDCRA1A    11.000</t>
  </si>
  <si>
    <t>KNOWE1A     11.000</t>
  </si>
  <si>
    <t>MILCLO1A    11.000</t>
  </si>
  <si>
    <t>EDZLST1A    11.000</t>
  </si>
  <si>
    <t>BROFER1A    11.000</t>
  </si>
  <si>
    <t>WICK1A      11.000</t>
  </si>
  <si>
    <t>MELVIC1A    11.000</t>
  </si>
  <si>
    <t>BETTYH1A    11.000</t>
  </si>
  <si>
    <t>COLDBA1A    11.000</t>
  </si>
  <si>
    <t>LATHER1A    11.000</t>
  </si>
  <si>
    <t>LETHEN1A    11.000</t>
  </si>
  <si>
    <t>FORRES1B    11.000</t>
  </si>
  <si>
    <t>NAIRCN1B    11.000</t>
  </si>
  <si>
    <t>MACDER1A    11.000</t>
  </si>
  <si>
    <t>ARDSER1B    11.000</t>
  </si>
  <si>
    <t>DALCRS1B    11.000</t>
  </si>
  <si>
    <t>GRANGE1A    11.000</t>
  </si>
  <si>
    <t>NORTHS1A    11.000</t>
  </si>
  <si>
    <t>STMACH1A    11.000</t>
  </si>
  <si>
    <t>BRIDGD1A    11.000</t>
  </si>
  <si>
    <t>WHITES1A    11.000</t>
  </si>
  <si>
    <t>HAUDAG1A    11.000</t>
  </si>
  <si>
    <t>TARBER1A    11.000</t>
  </si>
  <si>
    <t>FURNAC1A    11.000</t>
  </si>
  <si>
    <t>INVERN1A    11.000</t>
  </si>
  <si>
    <t>LOCHGI1A    11.000</t>
  </si>
  <si>
    <t>LOCG5-      11.000</t>
  </si>
  <si>
    <t>CRINAN1A    11.000</t>
  </si>
  <si>
    <t>LUSSAG1A    11.000</t>
  </si>
  <si>
    <t>TARBER1E    11.000</t>
  </si>
  <si>
    <t>PORTAS1A    11.000</t>
  </si>
  <si>
    <t>BOWMOR1A    11.000</t>
  </si>
  <si>
    <t>PORTEL1A    11.000</t>
  </si>
  <si>
    <t>ARIGH1B     11.000</t>
  </si>
  <si>
    <t>RANN5-      11.000</t>
  </si>
  <si>
    <t>GLENET1A    11.000</t>
  </si>
  <si>
    <t>BLACKM1A    11.000</t>
  </si>
  <si>
    <t>TYNDRU1A    11.000</t>
  </si>
  <si>
    <t>BRIDGG1A    11.000</t>
  </si>
  <si>
    <t>GAUR1A      11.000</t>
  </si>
  <si>
    <t>GAUR1B      11.000</t>
  </si>
  <si>
    <t>LOCHER1A    11.000</t>
  </si>
  <si>
    <t>CRAIGN1A    11.000</t>
  </si>
  <si>
    <t>NEWTONH1A    11.000</t>
  </si>
  <si>
    <t>REDMOS1A    11.000</t>
  </si>
  <si>
    <t>KINCOR1A    11.000</t>
  </si>
  <si>
    <t>SFIL5-      11.000</t>
  </si>
  <si>
    <t>DALCHO1A    11.000</t>
  </si>
  <si>
    <t>NEWPIT1A    11.000</t>
  </si>
  <si>
    <t>STRICH1A    11.000</t>
  </si>
  <si>
    <t>MINTLA1A    11.000</t>
  </si>
  <si>
    <t>BODDAM1C    11.000</t>
  </si>
  <si>
    <t>HATTON1A    11.000</t>
  </si>
  <si>
    <t>MAUD1A      11.000</t>
  </si>
  <si>
    <t>INAW5-      11.000</t>
  </si>
  <si>
    <t>TAYNUI1A    11.000</t>
  </si>
  <si>
    <t>BONAWE1A    11.000</t>
  </si>
  <si>
    <t>KENMOR1A    11.000</t>
  </si>
  <si>
    <t>BARCAL1A    11.000</t>
  </si>
  <si>
    <t>CONNEL1A    11.000</t>
  </si>
  <si>
    <t>OBAN1A      11.000</t>
  </si>
  <si>
    <t>TIREE1B     11.000</t>
  </si>
  <si>
    <t>KILNIN1A    11.000</t>
  </si>
  <si>
    <t>SCAMMA1A    11.000</t>
  </si>
  <si>
    <t>KERRAR1A    11.000</t>
  </si>
  <si>
    <t>LOCHDO1A    11.000</t>
  </si>
  <si>
    <t>TIRORA1A    11.000</t>
  </si>
  <si>
    <t>KINLOR1A    11.000</t>
  </si>
  <si>
    <t>SALEN1X     11.000</t>
  </si>
  <si>
    <t>KILCHR1A    11.000</t>
  </si>
  <si>
    <t>AWEBAR1A    11.000</t>
  </si>
  <si>
    <t>DALMAL1A    11.000</t>
  </si>
  <si>
    <t>EREDIN1A    11.000</t>
  </si>
  <si>
    <t>GLENMO1A    11.000</t>
  </si>
  <si>
    <t>HASTIG1A    11.000</t>
  </si>
  <si>
    <t>ORMLIE1A    11.000</t>
  </si>
  <si>
    <t>FORSS1A     11.000</t>
  </si>
  <si>
    <t>HALKIR1A    11.000</t>
  </si>
  <si>
    <t>STROMN1A    11.000</t>
  </si>
  <si>
    <t>BURGAR1A    11.000</t>
  </si>
  <si>
    <t>ROUSAY1A    11.000</t>
  </si>
  <si>
    <t>WESTRY1A    11.000</t>
  </si>
  <si>
    <t>EDAY1A      11.000</t>
  </si>
  <si>
    <t>SANDAY1A    11.000</t>
  </si>
  <si>
    <t>STRONS1A    11.000</t>
  </si>
  <si>
    <t>SHAPIN1A    11.000</t>
  </si>
  <si>
    <t>KIRKWA1A    11.000</t>
  </si>
  <si>
    <t>STMARY1A    11.000</t>
  </si>
  <si>
    <t>NTHHOY1A    11.000</t>
  </si>
  <si>
    <t>LYNESS1A    11.000</t>
  </si>
  <si>
    <t>FLOTTA1A    11.000</t>
  </si>
  <si>
    <t>FLTOCC1C    11.000</t>
  </si>
  <si>
    <t>NEWBIG1A    11.000</t>
  </si>
  <si>
    <t>TUMB5-      11.000</t>
  </si>
  <si>
    <t>COSHIE1-    11.000</t>
  </si>
  <si>
    <t>BONSKI1A    11.000</t>
  </si>
  <si>
    <t>PITLOC1A    11.000</t>
  </si>
  <si>
    <t>INNERH1-    11.000</t>
  </si>
  <si>
    <t>FINCAS1A    11.000</t>
  </si>
  <si>
    <t>CALVIN1A    11.000</t>
  </si>
  <si>
    <t>ABERFE1A    11.000</t>
  </si>
  <si>
    <t>TUMB1A      11.000</t>
  </si>
  <si>
    <t>HAYTON1A    11.000</t>
  </si>
  <si>
    <t>NORTHF1A    11.000</t>
  </si>
  <si>
    <t>GREYFR1A    11.000</t>
  </si>
  <si>
    <t>DENBUR1A    11.000</t>
  </si>
  <si>
    <t>STNICH1A    11.000</t>
  </si>
  <si>
    <t>QUEENS1A    11.000</t>
  </si>
  <si>
    <t>WOODHI1A    11.000</t>
  </si>
  <si>
    <t>SPRING1A    11.000</t>
  </si>
  <si>
    <t>DRIMOR1A    11.000</t>
  </si>
  <si>
    <t>AIRD1A      11.000</t>
  </si>
  <si>
    <t>AIRD1B      11.000</t>
  </si>
  <si>
    <t>CLACHN1A    11.000</t>
  </si>
  <si>
    <t>POLLAC1A    11.000</t>
  </si>
  <si>
    <t>LOCHCA1A    11.000</t>
  </si>
  <si>
    <t>STOCKI1A    11.000</t>
  </si>
  <si>
    <t>TARBET1A    11.000</t>
  </si>
  <si>
    <t>DRYNOC1A    11.000</t>
  </si>
  <si>
    <t>PORTRE1A    11.000</t>
  </si>
  <si>
    <t>UIG1A       11.000</t>
  </si>
  <si>
    <t>DUNVEG1A    11.000</t>
  </si>
  <si>
    <t>ABBOYN1A    11.000</t>
  </si>
  <si>
    <t>BALLAT1A    11.000</t>
  </si>
  <si>
    <t>MOSSAT1A    11.000</t>
  </si>
  <si>
    <t>STRATH1A    11.000</t>
  </si>
  <si>
    <t>WHITEH1A    11.000</t>
  </si>
  <si>
    <t>KILO5A      6.6000</t>
  </si>
  <si>
    <t>KILO5B      6.6000</t>
  </si>
  <si>
    <t>KILO5C      6.6000</t>
  </si>
  <si>
    <t>KINLOC1A    11.000</t>
  </si>
  <si>
    <t>KINLOC1B    11.000</t>
  </si>
  <si>
    <t>GLENCO1A    11.000</t>
  </si>
  <si>
    <t>ABERFO1A    11.000</t>
  </si>
  <si>
    <t>KEPCUL1A    11.000</t>
  </si>
  <si>
    <t>DRYMEN1A    11.000</t>
  </si>
  <si>
    <t>BLAIRL1A    11.000</t>
  </si>
  <si>
    <t>ROSSPR1A    11.000</t>
  </si>
  <si>
    <t>KILLEA1A    11.000</t>
  </si>
  <si>
    <t>AUCHEN1A    11.000</t>
  </si>
  <si>
    <t>CEAN5-      11.000</t>
  </si>
  <si>
    <t>CLAC5J      11.000</t>
  </si>
  <si>
    <t>SRONMH1A    11.000</t>
  </si>
  <si>
    <t>BUTTEB1A    11.000</t>
  </si>
  <si>
    <t>LOCHGO1A    11.000</t>
  </si>
  <si>
    <t>DOUGLA1A    11.000</t>
  </si>
  <si>
    <t>STRACH1A    11.000</t>
  </si>
  <si>
    <t>INVERA1A    11.000</t>
  </si>
  <si>
    <t>QUOI5-      11.000</t>
  </si>
  <si>
    <t>GRUB5-      11.000</t>
  </si>
  <si>
    <t>KERRYF1A    11.000</t>
  </si>
  <si>
    <t>AULTBE1A    11.000</t>
  </si>
  <si>
    <t>VAICHT1A    11.000</t>
  </si>
  <si>
    <t>INVERM1A    11.000</t>
  </si>
  <si>
    <t>ULLAPO1A    11.000</t>
  </si>
  <si>
    <t>LOCHDU1A    11.000</t>
  </si>
  <si>
    <t>DRUMRU1A    11.000</t>
  </si>
  <si>
    <t>ACHILT1A    11.000</t>
  </si>
  <si>
    <t>LOCHIN1A    11.000</t>
  </si>
  <si>
    <t>KINLOW1A    11.000</t>
  </si>
  <si>
    <t>MINORG1A    11.000</t>
  </si>
  <si>
    <t>LETEWE1A    11.000</t>
  </si>
  <si>
    <t>SHIN5-      11.000</t>
  </si>
  <si>
    <t>SHIN1C      11.000</t>
  </si>
  <si>
    <t>GLEDFI1A    11.000</t>
  </si>
  <si>
    <t>MAARUI1A    11.000</t>
  </si>
  <si>
    <t>LAXAY1A     11.000</t>
  </si>
  <si>
    <t>CALLAD1A    11.000</t>
  </si>
  <si>
    <t>GISLA1A     11.000</t>
  </si>
  <si>
    <t>ARNISH1A    11.000</t>
  </si>
  <si>
    <t>BATTER1A    11.000</t>
  </si>
  <si>
    <t>COLL1A      11.000</t>
  </si>
  <si>
    <t>BARVAS1A    11.000</t>
  </si>
  <si>
    <t>TARBER1B    11.000</t>
  </si>
  <si>
    <t>Shetland</t>
  </si>
  <si>
    <t>LERWCK5J    11.000</t>
  </si>
  <si>
    <t>LERWCK5S    11.000</t>
  </si>
  <si>
    <t>LERWCK5T    11.000</t>
  </si>
  <si>
    <t>LERWCK5R    11.000</t>
  </si>
  <si>
    <t>SVOETM5J    11.000</t>
  </si>
  <si>
    <t>SVOETM5K    11.000</t>
  </si>
  <si>
    <t>SVOETM5L    11.000</t>
  </si>
  <si>
    <t>SVT51       11.000</t>
  </si>
  <si>
    <t>SVOETM5M    11.000</t>
  </si>
  <si>
    <t>SVT53       11.000</t>
  </si>
  <si>
    <t>BRAE5-      11.000</t>
  </si>
  <si>
    <t>SUMBRG5-    11.000</t>
  </si>
  <si>
    <t>FIRTH5-     11.000</t>
  </si>
  <si>
    <t>GUTCHR5-    11.000</t>
  </si>
  <si>
    <t>UNST5-      11.000</t>
  </si>
  <si>
    <t>MIDYEL5-    11.000</t>
  </si>
  <si>
    <t>TUMLIN5-    11.000</t>
  </si>
  <si>
    <t>SCALWY5-    11.000</t>
  </si>
  <si>
    <t>SNDWCK5-    11.000</t>
  </si>
  <si>
    <t>VOE5L       11.000</t>
  </si>
  <si>
    <t>Berryburn</t>
  </si>
  <si>
    <t>Orrin</t>
  </si>
  <si>
    <t>SLOY33B     11.000</t>
  </si>
  <si>
    <t>SLOY33A     11.000</t>
  </si>
  <si>
    <t>DOUN4-</t>
  </si>
  <si>
    <t>PEHS5-      11.000</t>
  </si>
  <si>
    <t>SFEG5-      11.000</t>
  </si>
  <si>
    <t>DOUN3-</t>
  </si>
  <si>
    <t>Sloy</t>
  </si>
  <si>
    <t>Peterhead Shell</t>
  </si>
  <si>
    <t>St Fergus Gas</t>
  </si>
  <si>
    <t>Fetteresso</t>
  </si>
  <si>
    <t>Cairnford</t>
  </si>
  <si>
    <t>MacDuff</t>
  </si>
  <si>
    <t>Mybster 2</t>
  </si>
  <si>
    <t>CHAORAB     11.000</t>
  </si>
  <si>
    <t>INVERCRO3A  11.000</t>
  </si>
  <si>
    <t>Carradale 2</t>
  </si>
  <si>
    <t>Keith 2</t>
  </si>
  <si>
    <t>Rothienorman</t>
  </si>
  <si>
    <t>INVERS33    11.000</t>
  </si>
  <si>
    <t>SALEN2X     11.000</t>
  </si>
  <si>
    <t>LOCHCARRONB 11.000</t>
  </si>
  <si>
    <t>TAY2        11.000</t>
  </si>
  <si>
    <t>AECC11KV    11.000</t>
  </si>
  <si>
    <t>HARV11KV    11.000</t>
  </si>
  <si>
    <t>Version: 1.2 - 01/04/20</t>
  </si>
  <si>
    <t>16, 19, 26, 28, 102, 122, 302, 322</t>
  </si>
  <si>
    <t>15, 18, 25, 27, 101, 111, 121, 127, 128, 301, 321</t>
  </si>
  <si>
    <t>17, 20, 104, 124, 304, 324</t>
  </si>
  <si>
    <t>22, 24, 30, 152, 172, 352, 372</t>
  </si>
  <si>
    <t xml:space="preserve">15-30, 100-102, 104-106, 110-114, 120-122, 124-128, 150-156, 170-178, 300-302, 304-305, 320-322, 324-325, 350-356, 370-376, 500-502, 506-507, 800-805 / 1, 2, 9, 10, 909, 951 </t>
  </si>
  <si>
    <t>504, 505 / 3, 4, 11, 12, 952</t>
  </si>
  <si>
    <t>600-602 / 5, 6, 13, 14, 910</t>
  </si>
  <si>
    <t>560-569, 578, 584-599 / 520-554</t>
  </si>
  <si>
    <t>799 / 960</t>
  </si>
  <si>
    <t>N/A</t>
  </si>
  <si>
    <t>1700052333977,  1700052755726</t>
  </si>
  <si>
    <t>21, 23, 29, 113, 151, 171, 178, 351, 371</t>
  </si>
  <si>
    <t>1700052333977, 1700052755726</t>
  </si>
  <si>
    <t>https://www.ofgem.gov.uk/publications-and-updates/decision-grant-derogations-all-distribution-network-operators-distribution-use-system-charges-202021</t>
  </si>
  <si>
    <t>No other tariffs are affected by this change</t>
  </si>
  <si>
    <t xml:space="preserve">Annex 4 -The LDNO HV Demand tariffs have been updated in compliance with Ofgem’s direction published 13-02-20.  Details of the direction can be found at: 
</t>
  </si>
  <si>
    <t xml:space="preserve">The LDNO HV Demand tariffs have been updated in compliance with Ofgem’s direction published 13-02-20.  Details of the direction can be found on the Ofgem website (link on 'Overview' worksheet). 
No other tariffs are affected by this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</si>
</sst>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00"/>
    <numFmt numFmtId="178" formatCode="#,##0;[Red]\-#,##0;;"/>
    <numFmt numFmtId="179" formatCode="0.000;[Red]\-0.000;?;"/>
    <numFmt numFmtId="180" formatCode="0.000_ ;\-0.000\ "/>
    <numFmt numFmtId="181" formatCode="\L\o\c\a\t\i\o\n\ 0"/>
    <numFmt numFmtId="182" formatCode="\T\a\r\i\f\f\ 0"/>
  </numFmts>
  <fonts count="38">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sz val="10"/>
      <color rgb="FF9C6500"/>
      <name val="Arial"/>
      <family val="2"/>
    </font>
    <font>
      <b/>
      <sz val="18"/>
      <name val="Arial"/>
      <family val="2"/>
    </font>
    <font>
      <b/>
      <sz val="11"/>
      <color theme="1"/>
      <name val="Calibri"/>
      <family val="2"/>
      <scheme val="minor"/>
    </font>
    <font>
      <u/>
      <sz val="11"/>
      <color theme="10"/>
      <name val="Calibri"/>
      <family val="2"/>
      <scheme val="minor"/>
    </font>
    <font>
      <sz val="11"/>
      <color rgb="FF9C0006"/>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0C0C0"/>
        <bgColor rgb="FF000000"/>
      </patternFill>
    </fill>
    <fill>
      <patternFill patternType="solid">
        <fgColor rgb="FFFFC7CE"/>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s>
  <cellStyleXfs count="27">
    <xf numFmtId="0" fontId="0" fillId="0" borderId="0"/>
    <xf numFmtId="0" fontId="5"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6" fillId="24" borderId="0" applyNumberFormat="0" applyBorder="0" applyAlignment="0" applyProtection="0"/>
    <xf numFmtId="0" fontId="4"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4" fillId="27" borderId="0" applyNumberFormat="0" applyBorder="0" applyAlignment="0" applyProtection="0"/>
    <xf numFmtId="0" fontId="26" fillId="28" borderId="0" applyNumberFormat="0" applyBorder="0" applyAlignment="0" applyProtection="0"/>
    <xf numFmtId="0" fontId="31" fillId="0" borderId="0"/>
    <xf numFmtId="0" fontId="33" fillId="36" borderId="0" applyNumberFormat="0" applyBorder="0" applyAlignment="0" applyProtection="0"/>
    <xf numFmtId="0" fontId="3" fillId="6" borderId="0" applyNumberFormat="0" applyBorder="0" applyAlignment="0" applyProtection="0"/>
    <xf numFmtId="0" fontId="3" fillId="27" borderId="0" applyNumberFormat="0" applyBorder="0" applyAlignment="0" applyProtection="0"/>
    <xf numFmtId="43" fontId="7" fillId="0" borderId="0" applyFont="0" applyFill="0" applyBorder="0" applyAlignment="0" applyProtection="0"/>
    <xf numFmtId="0" fontId="33" fillId="36" borderId="0" applyNumberFormat="0" applyBorder="0" applyAlignment="0" applyProtection="0"/>
    <xf numFmtId="0" fontId="2" fillId="0" borderId="0"/>
    <xf numFmtId="0" fontId="2" fillId="0" borderId="0"/>
    <xf numFmtId="0" fontId="1" fillId="0" borderId="0"/>
    <xf numFmtId="0" fontId="36" fillId="0" borderId="0" applyNumberFormat="0" applyFill="0" applyBorder="0" applyAlignment="0" applyProtection="0"/>
    <xf numFmtId="0" fontId="37" fillId="38" borderId="0" applyNumberFormat="0" applyBorder="0" applyAlignment="0" applyProtection="0"/>
    <xf numFmtId="0" fontId="1" fillId="0" borderId="0"/>
  </cellStyleXfs>
  <cellXfs count="32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15" fillId="2" borderId="0" xfId="4"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0" fontId="8" fillId="7" borderId="1" xfId="0" applyFont="1" applyFill="1" applyBorder="1" applyAlignment="1" applyProtection="1">
      <alignment horizontal="center" vertical="center" wrapText="1"/>
    </xf>
    <xf numFmtId="0" fontId="8" fillId="7" borderId="1" xfId="0" applyFont="1" applyFill="1" applyBorder="1" applyAlignment="1" applyProtection="1">
      <alignment vertical="center" wrapText="1"/>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3"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8" fillId="7" borderId="1" xfId="0" quotePrefix="1" applyFont="1" applyFill="1" applyBorder="1" applyAlignment="1" applyProtection="1">
      <alignment horizontal="center" vertical="center" wrapText="1"/>
    </xf>
    <xf numFmtId="0" fontId="7" fillId="0" borderId="0" xfId="7" applyAlignment="1">
      <alignment horizontal="center" vertical="top" wrapText="1"/>
    </xf>
    <xf numFmtId="0" fontId="7" fillId="0" borderId="0" xfId="7"/>
    <xf numFmtId="0" fontId="7" fillId="0" borderId="0" xfId="7" applyAlignment="1">
      <alignment horizontal="left"/>
    </xf>
    <xf numFmtId="0" fontId="7" fillId="0" borderId="0" xfId="7" applyAlignment="1">
      <alignment horizontal="center" vertical="center" wrapText="1"/>
    </xf>
    <xf numFmtId="49" fontId="22" fillId="8" borderId="1" xfId="0" applyNumberFormat="1" applyFont="1" applyFill="1" applyBorder="1" applyAlignment="1" applyProtection="1">
      <alignment horizontal="center" vertical="center" wrapText="1"/>
      <protection locked="0"/>
    </xf>
    <xf numFmtId="174" fontId="22" fillId="9" borderId="1" xfId="0" applyNumberFormat="1" applyFont="1" applyFill="1" applyBorder="1" applyAlignment="1" applyProtection="1">
      <alignment horizontal="center" vertical="center"/>
      <protection locked="0"/>
    </xf>
    <xf numFmtId="174" fontId="22" fillId="3" borderId="1" xfId="0" applyNumberFormat="1" applyFont="1" applyFill="1" applyBorder="1" applyAlignment="1" applyProtection="1">
      <alignment horizontal="center" vertical="center"/>
      <protection locked="0"/>
    </xf>
    <xf numFmtId="2" fontId="22" fillId="10"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wrapText="1"/>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0" fontId="22" fillId="0" borderId="1" xfId="0" applyFont="1" applyBorder="1" applyAlignment="1" applyProtection="1">
      <alignment horizontal="center" vertical="center" wrapText="1"/>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4" applyFont="1" applyFill="1" applyAlignment="1" applyProtection="1">
      <alignment vertical="center"/>
    </xf>
    <xf numFmtId="0" fontId="7" fillId="2" borderId="0" xfId="7" applyFont="1" applyFill="1" applyAlignment="1">
      <alignment vertical="center"/>
    </xf>
    <xf numFmtId="0" fontId="9" fillId="2" borderId="0" xfId="7" applyFont="1" applyFill="1" applyAlignment="1">
      <alignment vertical="center"/>
    </xf>
    <xf numFmtId="0" fontId="8" fillId="7" borderId="1" xfId="7" quotePrefix="1" applyFont="1" applyFill="1" applyBorder="1" applyAlignment="1">
      <alignment horizontal="center" vertical="center" wrapText="1"/>
    </xf>
    <xf numFmtId="0" fontId="8" fillId="7" borderId="1" xfId="7" applyFont="1" applyFill="1" applyBorder="1" applyAlignment="1">
      <alignment horizontal="center" vertical="center" wrapText="1"/>
    </xf>
    <xf numFmtId="49" fontId="25" fillId="7" borderId="1" xfId="7" applyNumberFormat="1" applyFont="1" applyFill="1" applyBorder="1" applyAlignment="1">
      <alignment horizontal="center" vertical="center" wrapText="1"/>
    </xf>
    <xf numFmtId="49" fontId="8" fillId="7" borderId="1" xfId="7" applyNumberFormat="1" applyFont="1" applyFill="1" applyBorder="1" applyAlignment="1">
      <alignment horizontal="center" vertical="center" wrapText="1"/>
    </xf>
    <xf numFmtId="0" fontId="7" fillId="2" borderId="0" xfId="7" applyFont="1" applyFill="1" applyAlignment="1">
      <alignment horizontal="center" vertical="center"/>
    </xf>
    <xf numFmtId="166" fontId="7" fillId="2" borderId="0" xfId="7" applyNumberFormat="1" applyFont="1" applyFill="1" applyAlignment="1">
      <alignment horizontal="center" vertical="center"/>
    </xf>
    <xf numFmtId="0" fontId="7" fillId="2" borderId="0" xfId="7" applyFont="1" applyFill="1"/>
    <xf numFmtId="174" fontId="5" fillId="12" borderId="1" xfId="7" applyNumberFormat="1" applyFont="1" applyFill="1" applyBorder="1" applyAlignment="1" applyProtection="1">
      <alignment horizontal="center" vertical="center"/>
      <protection locked="0"/>
    </xf>
    <xf numFmtId="164" fontId="5" fillId="12" borderId="1" xfId="7" applyNumberFormat="1" applyFont="1" applyFill="1" applyBorder="1" applyAlignment="1" applyProtection="1">
      <alignment horizontal="center" vertical="center"/>
      <protection locked="0"/>
    </xf>
    <xf numFmtId="174" fontId="5" fillId="9" borderId="1" xfId="7" applyNumberFormat="1" applyFont="1" applyFill="1" applyBorder="1" applyAlignment="1" applyProtection="1">
      <alignment horizontal="center" vertical="center"/>
      <protection locked="0"/>
    </xf>
    <xf numFmtId="164" fontId="5" fillId="9" borderId="1" xfId="7" applyNumberFormat="1" applyFont="1" applyFill="1" applyBorder="1" applyAlignment="1" applyProtection="1">
      <alignment horizontal="center" vertical="center"/>
      <protection locked="0"/>
    </xf>
    <xf numFmtId="0" fontId="22" fillId="17"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49" fontId="12" fillId="6" borderId="0" xfId="2" quotePrefix="1" applyNumberFormat="1" applyFont="1" applyFill="1" applyAlignment="1" applyProtection="1">
      <alignment horizontal="left" vertical="center" wrapText="1"/>
      <protection locked="0"/>
    </xf>
    <xf numFmtId="49" fontId="12" fillId="6" borderId="0" xfId="2" applyNumberFormat="1" applyFont="1" applyFill="1" applyAlignment="1" applyProtection="1">
      <alignment vertical="center" wrapText="1"/>
      <protection locked="0"/>
    </xf>
    <xf numFmtId="49" fontId="20" fillId="0" borderId="0" xfId="5" applyNumberFormat="1" applyFont="1" applyBorder="1" applyAlignment="1" applyProtection="1">
      <alignment vertical="center"/>
      <protection locked="0"/>
    </xf>
    <xf numFmtId="0" fontId="7" fillId="0" borderId="0" xfId="0" applyFont="1" applyBorder="1" applyProtection="1">
      <protection locked="0"/>
    </xf>
    <xf numFmtId="49" fontId="12" fillId="6" borderId="0" xfId="2" applyNumberFormat="1" applyFont="1" applyFill="1" applyBorder="1" applyAlignment="1" applyProtection="1">
      <alignment vertical="center" wrapText="1"/>
      <protection locked="0"/>
    </xf>
    <xf numFmtId="49" fontId="12" fillId="0" borderId="0" xfId="6" applyNumberFormat="1" applyFont="1" applyBorder="1" applyAlignment="1" applyProtection="1">
      <alignment vertical="center"/>
      <protection locked="0"/>
    </xf>
    <xf numFmtId="49" fontId="12" fillId="0" borderId="0" xfId="6" quotePrefix="1" applyNumberFormat="1" applyFon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14" fillId="0" borderId="0" xfId="4"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7"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7"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7" applyFont="1" applyFill="1" applyBorder="1" applyAlignment="1">
      <alignment vertical="center"/>
    </xf>
    <xf numFmtId="0" fontId="18" fillId="17" borderId="0" xfId="2" applyNumberFormat="1" applyFont="1" applyFill="1" applyBorder="1" applyAlignment="1" applyProtection="1">
      <alignment horizontal="center" vertical="center" wrapText="1"/>
    </xf>
    <xf numFmtId="0" fontId="8" fillId="17" borderId="0" xfId="0" applyFont="1" applyFill="1" applyBorder="1" applyAlignment="1">
      <alignment horizontal="left" vertical="center" wrapText="1"/>
    </xf>
    <xf numFmtId="0" fontId="7" fillId="17" borderId="0" xfId="0" applyFont="1" applyFill="1" applyBorder="1" applyAlignment="1">
      <alignment horizontal="lef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2" applyNumberFormat="1" applyFont="1" applyFill="1" applyBorder="1" applyAlignment="1">
      <alignment horizontal="center" vertical="center" wrapText="1"/>
    </xf>
    <xf numFmtId="14" fontId="7" fillId="0" borderId="0" xfId="7" applyNumberFormat="1"/>
    <xf numFmtId="0" fontId="7" fillId="0" borderId="0" xfId="7" quotePrefix="1" applyAlignment="1">
      <alignment horizontal="left"/>
    </xf>
    <xf numFmtId="0" fontId="14" fillId="0" borderId="0" xfId="4" applyAlignment="1" applyProtection="1"/>
    <xf numFmtId="0" fontId="14" fillId="2" borderId="0" xfId="4" applyFont="1" applyFill="1" applyAlignment="1" applyProtection="1">
      <alignment vertical="center"/>
      <protection hidden="1"/>
    </xf>
    <xf numFmtId="177" fontId="7" fillId="9" borderId="1" xfId="7" applyNumberFormat="1" applyFont="1" applyFill="1" applyBorder="1" applyAlignment="1">
      <alignment horizontal="center" vertical="center" wrapText="1"/>
    </xf>
    <xf numFmtId="174" fontId="5" fillId="23" borderId="1" xfId="7" applyNumberFormat="1" applyFont="1" applyFill="1" applyBorder="1" applyAlignment="1" applyProtection="1">
      <alignment horizontal="center" vertical="center"/>
    </xf>
    <xf numFmtId="164" fontId="5" fillId="23" borderId="1" xfId="7" applyNumberFormat="1" applyFont="1" applyFill="1" applyBorder="1" applyAlignment="1" applyProtection="1">
      <alignment horizontal="center" vertical="center"/>
    </xf>
    <xf numFmtId="165" fontId="5" fillId="12" borderId="1" xfId="7" applyNumberFormat="1" applyFont="1" applyFill="1" applyBorder="1" applyAlignment="1" applyProtection="1">
      <alignment horizontal="center" vertical="center"/>
    </xf>
    <xf numFmtId="172" fontId="7" fillId="30" borderId="0" xfId="7" applyNumberFormat="1" applyFill="1"/>
    <xf numFmtId="173" fontId="7" fillId="30" borderId="0" xfId="7" applyNumberFormat="1" applyFill="1"/>
    <xf numFmtId="0" fontId="7" fillId="30" borderId="0" xfId="7" applyFill="1"/>
    <xf numFmtId="0" fontId="7" fillId="30" borderId="0" xfId="7" applyFill="1" applyAlignment="1">
      <alignment horizontal="left"/>
    </xf>
    <xf numFmtId="0" fontId="7" fillId="11" borderId="1" xfId="14" applyFont="1" applyFill="1" applyBorder="1" applyAlignment="1" applyProtection="1">
      <alignment vertical="center"/>
      <protection locked="0"/>
    </xf>
    <xf numFmtId="176" fontId="7" fillId="32" borderId="1" xfId="11" applyNumberFormat="1" applyFont="1" applyFill="1" applyBorder="1" applyAlignment="1" applyProtection="1">
      <alignment vertical="center"/>
      <protection locked="0"/>
    </xf>
    <xf numFmtId="175" fontId="4" fillId="31" borderId="1" xfId="10" applyNumberFormat="1" applyFill="1" applyBorder="1" applyAlignment="1" applyProtection="1">
      <alignment vertical="center"/>
    </xf>
    <xf numFmtId="176" fontId="7" fillId="31" borderId="1" xfId="10" applyNumberFormat="1" applyFont="1" applyFill="1" applyBorder="1" applyAlignment="1" applyProtection="1">
      <alignment vertical="center"/>
      <protection locked="0"/>
    </xf>
    <xf numFmtId="176" fontId="7" fillId="34" borderId="1" xfId="10" applyNumberFormat="1" applyFont="1" applyFill="1" applyBorder="1" applyAlignment="1" applyProtection="1">
      <alignment vertical="center"/>
      <protection locked="0"/>
    </xf>
    <xf numFmtId="176" fontId="7"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9" quotePrefix="1" applyFont="1" applyFill="1" applyBorder="1" applyAlignment="1" applyProtection="1">
      <alignment horizontal="center" vertical="center" wrapText="1"/>
    </xf>
    <xf numFmtId="0" fontId="7" fillId="33" borderId="1" xfId="12" quotePrefix="1" applyFont="1" applyFill="1" applyBorder="1" applyAlignment="1" applyProtection="1">
      <alignment horizontal="center" vertical="center" wrapText="1"/>
    </xf>
    <xf numFmtId="175" fontId="4" fillId="34" borderId="1" xfId="13"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4" applyFont="1" applyFill="1" applyBorder="1" applyAlignment="1" applyProtection="1">
      <alignment vertical="center" wrapText="1"/>
    </xf>
    <xf numFmtId="0" fontId="7" fillId="29" borderId="1" xfId="14" applyFont="1" applyFill="1" applyBorder="1" applyAlignment="1" applyProtection="1">
      <alignment vertical="center" wrapText="1"/>
    </xf>
    <xf numFmtId="0" fontId="3" fillId="11" borderId="1" xfId="14" applyFont="1" applyFill="1" applyBorder="1" applyAlignment="1" applyProtection="1">
      <alignment vertical="center" wrapText="1"/>
    </xf>
    <xf numFmtId="0" fontId="3" fillId="29" borderId="1" xfId="14"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6" fontId="4" fillId="31" borderId="1" xfId="10" applyNumberFormat="1" applyFill="1" applyBorder="1" applyAlignment="1" applyProtection="1">
      <alignment vertical="center"/>
      <protection locked="0"/>
    </xf>
    <xf numFmtId="178" fontId="4" fillId="31" borderId="1" xfId="10" applyNumberFormat="1" applyFill="1" applyBorder="1" applyAlignment="1" applyProtection="1">
      <alignment vertical="center"/>
    </xf>
    <xf numFmtId="178" fontId="4" fillId="34" borderId="1" xfId="10" applyNumberFormat="1" applyFill="1" applyBorder="1" applyAlignment="1" applyProtection="1">
      <alignment vertical="center"/>
    </xf>
    <xf numFmtId="178" fontId="7" fillId="32" borderId="1" xfId="11" applyNumberFormat="1" applyFont="1" applyFill="1" applyBorder="1" applyAlignment="1" applyProtection="1">
      <alignment vertical="center"/>
    </xf>
    <xf numFmtId="178" fontId="7" fillId="35" borderId="1" xfId="11" applyNumberFormat="1" applyFont="1" applyFill="1" applyBorder="1" applyAlignment="1" applyProtection="1">
      <alignment vertical="center"/>
    </xf>
    <xf numFmtId="179" fontId="4" fillId="31" borderId="5" xfId="10" applyNumberFormat="1" applyFill="1" applyBorder="1" applyAlignment="1" applyProtection="1">
      <alignment vertical="center"/>
    </xf>
    <xf numFmtId="179" fontId="4" fillId="31" borderId="1" xfId="10" applyNumberFormat="1" applyFill="1" applyBorder="1" applyAlignment="1" applyProtection="1">
      <alignment vertical="center"/>
    </xf>
    <xf numFmtId="0" fontId="30" fillId="0" borderId="0" xfId="7" applyFont="1"/>
    <xf numFmtId="0" fontId="8" fillId="7" borderId="1" xfId="0" applyFont="1" applyFill="1" applyBorder="1" applyAlignment="1">
      <alignment horizontal="center" vertical="center" wrapText="1"/>
    </xf>
    <xf numFmtId="2" fontId="8" fillId="7" borderId="1" xfId="7" applyNumberFormat="1" applyFont="1" applyFill="1" applyBorder="1" applyAlignment="1">
      <alignment horizontal="center" vertical="center" wrapText="1"/>
    </xf>
    <xf numFmtId="49" fontId="7" fillId="11" borderId="1" xfId="9" quotePrefix="1" applyNumberFormat="1" applyFont="1" applyFill="1" applyBorder="1" applyAlignment="1" applyProtection="1">
      <alignment horizontal="center" vertical="center" wrapText="1"/>
    </xf>
    <xf numFmtId="49" fontId="7" fillId="33" borderId="1" xfId="12"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2" applyNumberFormat="1" applyFont="1" applyFill="1" applyAlignment="1" applyProtection="1">
      <alignment horizontal="center" vertical="center" wrapText="1"/>
      <protection locked="0"/>
    </xf>
    <xf numFmtId="49" fontId="12" fillId="6" borderId="0" xfId="2" quotePrefix="1" applyNumberFormat="1" applyFont="1" applyFill="1" applyAlignment="1" applyProtection="1">
      <alignment horizontal="center" vertical="center" wrapText="1"/>
      <protection locked="0"/>
    </xf>
    <xf numFmtId="49" fontId="25" fillId="7" borderId="1" xfId="7" quotePrefix="1" applyNumberFormat="1" applyFont="1" applyFill="1" applyBorder="1" applyAlignment="1">
      <alignment horizontal="center" vertical="center" wrapText="1"/>
    </xf>
    <xf numFmtId="0" fontId="0" fillId="0" borderId="0" xfId="0" applyFill="1"/>
    <xf numFmtId="0" fontId="15" fillId="0" borderId="0" xfId="4" applyFont="1" applyFill="1" applyBorder="1" applyAlignment="1" applyProtection="1">
      <alignment vertical="center"/>
    </xf>
    <xf numFmtId="0" fontId="14" fillId="0" borderId="0" xfId="4" applyFont="1" applyFill="1" applyAlignment="1" applyProtection="1">
      <alignment horizontal="left" vertical="center"/>
    </xf>
    <xf numFmtId="0" fontId="7" fillId="0" borderId="0" xfId="7" quotePrefix="1" applyFont="1" applyAlignment="1">
      <alignment horizontal="left"/>
    </xf>
    <xf numFmtId="0" fontId="7" fillId="0" borderId="0" xfId="7" applyFont="1"/>
    <xf numFmtId="49" fontId="20" fillId="0" borderId="0" xfId="5" quotePrefix="1" applyNumberFormat="1" applyFont="1" applyBorder="1" applyAlignment="1" applyProtection="1">
      <alignment horizontal="left" vertical="center"/>
      <protection locked="0"/>
    </xf>
    <xf numFmtId="2" fontId="22" fillId="3"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2" fontId="22" fillId="4" borderId="1" xfId="0" applyNumberFormat="1" applyFont="1" applyFill="1" applyBorder="1" applyAlignment="1" applyProtection="1">
      <alignment horizontal="center" vertical="center"/>
    </xf>
    <xf numFmtId="164" fontId="22" fillId="10" borderId="1" xfId="0" applyNumberFormat="1" applyFont="1" applyFill="1" applyBorder="1" applyAlignment="1" applyProtection="1">
      <alignment horizontal="center" vertical="center"/>
    </xf>
    <xf numFmtId="180" fontId="23" fillId="18" borderId="1" xfId="0" applyNumberFormat="1" applyFont="1" applyFill="1" applyBorder="1" applyAlignment="1" applyProtection="1">
      <alignment horizontal="center" vertical="center"/>
      <protection locked="0"/>
    </xf>
    <xf numFmtId="180" fontId="22" fillId="19" borderId="1" xfId="0" applyNumberFormat="1" applyFont="1" applyFill="1" applyBorder="1" applyAlignment="1" applyProtection="1">
      <alignment horizontal="center" vertical="center"/>
      <protection locked="0"/>
    </xf>
    <xf numFmtId="180" fontId="23" fillId="20" borderId="1" xfId="0" applyNumberFormat="1" applyFont="1" applyFill="1" applyBorder="1" applyAlignment="1" applyProtection="1">
      <alignment horizontal="center" vertical="center"/>
      <protection locked="0"/>
    </xf>
    <xf numFmtId="180" fontId="23" fillId="21" borderId="1" xfId="0" applyNumberFormat="1" applyFont="1" applyFill="1" applyBorder="1" applyAlignment="1" applyProtection="1">
      <alignment horizontal="center" vertical="center"/>
      <protection locked="0"/>
    </xf>
    <xf numFmtId="180" fontId="22" fillId="22" borderId="1" xfId="0" applyNumberFormat="1" applyFont="1" applyFill="1" applyBorder="1" applyAlignment="1" applyProtection="1">
      <alignment horizontal="center" vertical="center"/>
      <protection locked="0"/>
    </xf>
    <xf numFmtId="0" fontId="7" fillId="0" borderId="0" xfId="0" quotePrefix="1" applyFont="1" applyAlignment="1" applyProtection="1">
      <alignment horizontal="left" vertical="top" wrapText="1"/>
      <protection locked="0"/>
    </xf>
    <xf numFmtId="0" fontId="34" fillId="0" borderId="0" xfId="7" applyFont="1"/>
    <xf numFmtId="0" fontId="27" fillId="18" borderId="1" xfId="0" applyFont="1" applyFill="1" applyBorder="1" applyAlignment="1" applyProtection="1">
      <alignment horizontal="center" vertical="center" wrapText="1"/>
      <protection locked="0"/>
    </xf>
    <xf numFmtId="0" fontId="10" fillId="0" borderId="1" xfId="0" applyFont="1" applyBorder="1" applyAlignment="1">
      <alignment vertical="top" wrapText="1"/>
    </xf>
    <xf numFmtId="0" fontId="8" fillId="0" borderId="0" xfId="0" applyFont="1" applyAlignment="1" applyProtection="1">
      <alignment horizontal="left" vertical="top" wrapText="1"/>
      <protection locked="0"/>
    </xf>
    <xf numFmtId="0" fontId="33" fillId="17" borderId="8" xfId="16" quotePrefix="1" applyFill="1" applyBorder="1" applyAlignment="1">
      <alignment horizontal="left" vertical="top" wrapText="1"/>
    </xf>
    <xf numFmtId="0" fontId="7" fillId="2" borderId="0" xfId="7" quotePrefix="1" applyFont="1" applyFill="1" applyBorder="1" applyAlignment="1">
      <alignment vertical="center" wrapText="1"/>
    </xf>
    <xf numFmtId="0" fontId="0" fillId="2" borderId="11" xfId="0" applyFill="1" applyBorder="1"/>
    <xf numFmtId="0" fontId="0" fillId="2" borderId="0" xfId="0" applyFill="1" applyBorder="1"/>
    <xf numFmtId="0" fontId="22" fillId="4" borderId="1" xfId="0" applyFont="1" applyFill="1" applyBorder="1" applyAlignment="1" applyProtection="1">
      <alignment horizontal="center" vertical="center" wrapText="1"/>
      <protection locked="0"/>
    </xf>
    <xf numFmtId="169" fontId="8" fillId="3" borderId="1" xfId="0" applyNumberFormat="1" applyFont="1" applyFill="1" applyBorder="1" applyAlignment="1" applyProtection="1">
      <alignment horizontal="center" vertical="center"/>
      <protection locked="0"/>
    </xf>
    <xf numFmtId="49" fontId="22" fillId="8" borderId="0" xfId="0" applyNumberFormat="1" applyFont="1" applyFill="1" applyAlignment="1" applyProtection="1">
      <alignment horizontal="center" vertical="center" wrapText="1"/>
      <protection locked="0"/>
    </xf>
    <xf numFmtId="0" fontId="8" fillId="0" borderId="6" xfId="0" applyFont="1" applyBorder="1" applyAlignment="1" applyProtection="1">
      <alignment vertical="center" wrapText="1"/>
    </xf>
    <xf numFmtId="0" fontId="7" fillId="0" borderId="6" xfId="0" applyFont="1" applyBorder="1" applyAlignment="1" applyProtection="1">
      <alignment horizontal="center" vertical="center" wrapText="1"/>
    </xf>
    <xf numFmtId="0" fontId="7" fillId="0" borderId="1" xfId="0" quotePrefix="1"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37" borderId="1" xfId="0" applyFont="1" applyFill="1" applyBorder="1" applyAlignment="1" applyProtection="1">
      <alignment horizontal="center" vertical="center" wrapText="1"/>
    </xf>
    <xf numFmtId="0" fontId="0" fillId="0" borderId="8" xfId="0" applyBorder="1" applyAlignment="1"/>
    <xf numFmtId="0" fontId="8" fillId="0" borderId="3" xfId="0" applyFont="1" applyBorder="1" applyAlignment="1">
      <alignment vertical="center" wrapText="1"/>
    </xf>
    <xf numFmtId="0" fontId="18" fillId="17" borderId="0" xfId="2" applyNumberFormat="1" applyFont="1" applyFill="1" applyBorder="1" applyAlignment="1" applyProtection="1">
      <alignment vertical="center" wrapText="1"/>
    </xf>
    <xf numFmtId="0" fontId="0" fillId="2" borderId="0" xfId="0" applyFill="1" applyProtection="1"/>
    <xf numFmtId="0" fontId="8" fillId="7" borderId="6" xfId="0" applyFont="1" applyFill="1" applyBorder="1" applyAlignment="1" applyProtection="1">
      <alignment vertical="center" wrapText="1"/>
    </xf>
    <xf numFmtId="0" fontId="27" fillId="18" borderId="1" xfId="0" applyFont="1" applyFill="1" applyBorder="1" applyAlignment="1" applyProtection="1">
      <alignment horizontal="center" vertical="center" wrapText="1"/>
    </xf>
    <xf numFmtId="174" fontId="22" fillId="19" borderId="3" xfId="0" applyNumberFormat="1" applyFont="1" applyFill="1" applyBorder="1" applyAlignment="1" applyProtection="1">
      <alignment horizontal="center" vertical="center" wrapText="1"/>
    </xf>
    <xf numFmtId="0" fontId="27" fillId="20" borderId="1" xfId="0" applyFont="1" applyFill="1" applyBorder="1" applyAlignment="1" applyProtection="1">
      <alignment horizontal="center" vertical="center" wrapText="1"/>
    </xf>
    <xf numFmtId="0" fontId="27" fillId="21" borderId="1" xfId="0" applyFont="1" applyFill="1" applyBorder="1" applyAlignment="1" applyProtection="1">
      <alignment horizontal="center" vertical="center" wrapText="1"/>
    </xf>
    <xf numFmtId="0" fontId="8" fillId="22" borderId="1" xfId="0" applyFont="1" applyFill="1" applyBorder="1" applyAlignment="1" applyProtection="1">
      <alignment horizontal="center" vertical="center" wrapText="1"/>
    </xf>
    <xf numFmtId="0" fontId="7" fillId="4" borderId="3" xfId="0" applyFont="1" applyFill="1" applyBorder="1" applyAlignment="1" applyProtection="1">
      <alignment vertical="center" wrapText="1"/>
    </xf>
    <xf numFmtId="0" fontId="7" fillId="4"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17" borderId="1" xfId="0" applyFont="1" applyFill="1" applyBorder="1" applyAlignment="1" applyProtection="1">
      <alignment horizontal="center" vertical="center" wrapText="1"/>
    </xf>
    <xf numFmtId="0" fontId="8" fillId="0" borderId="1" xfId="0" applyFont="1" applyBorder="1" applyAlignment="1" applyProtection="1">
      <alignment vertical="center" wrapText="1"/>
    </xf>
    <xf numFmtId="0" fontId="18" fillId="17" borderId="12" xfId="2" applyNumberFormat="1" applyFont="1" applyFill="1" applyBorder="1" applyAlignment="1" applyProtection="1">
      <alignment horizontal="center" vertical="center" wrapText="1"/>
    </xf>
    <xf numFmtId="0" fontId="0" fillId="17" borderId="0" xfId="0" applyFill="1" applyProtection="1"/>
    <xf numFmtId="0" fontId="0" fillId="17" borderId="0" xfId="0" applyFill="1" applyAlignment="1" applyProtection="1">
      <alignment vertical="center"/>
    </xf>
    <xf numFmtId="0" fontId="0" fillId="17" borderId="0" xfId="0" applyFill="1" applyBorder="1" applyAlignment="1" applyProtection="1">
      <alignment vertical="center"/>
    </xf>
    <xf numFmtId="0" fontId="0" fillId="17" borderId="0" xfId="0" applyFill="1" applyBorder="1" applyProtection="1"/>
    <xf numFmtId="0" fontId="7" fillId="0" borderId="0" xfId="0" applyFont="1" applyAlignment="1">
      <alignment horizontal="center" vertical="center"/>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0" fillId="11" borderId="1" xfId="0" applyNumberFormat="1" applyFill="1" applyBorder="1" applyAlignment="1" applyProtection="1">
      <alignment horizontal="left" vertical="top" wrapText="1"/>
      <protection locked="0"/>
    </xf>
    <xf numFmtId="0" fontId="22" fillId="8" borderId="1" xfId="0" applyNumberFormat="1" applyFont="1" applyFill="1" applyBorder="1" applyAlignment="1" applyProtection="1">
      <alignment horizontal="center" vertical="center" wrapText="1"/>
      <protection locked="0"/>
    </xf>
    <xf numFmtId="1" fontId="7" fillId="9" borderId="1" xfId="7" applyNumberFormat="1" applyFont="1" applyFill="1" applyBorder="1" applyAlignment="1" applyProtection="1">
      <alignment horizontal="center" vertical="center" wrapText="1"/>
      <protection locked="0"/>
    </xf>
    <xf numFmtId="0" fontId="7" fillId="11" borderId="1" xfId="7" applyNumberFormat="1" applyFont="1" applyFill="1" applyBorder="1" applyAlignment="1" applyProtection="1">
      <alignment horizontal="center" vertical="center" wrapText="1"/>
      <protection locked="0"/>
    </xf>
    <xf numFmtId="0" fontId="7" fillId="9" borderId="1" xfId="7" applyNumberFormat="1" applyFont="1" applyFill="1" applyBorder="1" applyAlignment="1" applyProtection="1">
      <alignment horizontal="center" vertical="center" wrapText="1"/>
    </xf>
    <xf numFmtId="1" fontId="7" fillId="9" borderId="1" xfId="7" applyNumberFormat="1" applyFont="1" applyFill="1" applyBorder="1" applyAlignment="1" applyProtection="1">
      <alignment horizontal="center" vertical="center" wrapText="1"/>
    </xf>
    <xf numFmtId="0" fontId="7" fillId="11" borderId="1" xfId="7" applyNumberFormat="1" applyFont="1" applyFill="1" applyBorder="1" applyAlignment="1" applyProtection="1">
      <alignment horizontal="center" vertical="center" wrapText="1"/>
    </xf>
    <xf numFmtId="2" fontId="5" fillId="12" borderId="1" xfId="7" applyNumberFormat="1" applyFont="1" applyFill="1" applyBorder="1" applyAlignment="1" applyProtection="1">
      <alignment horizontal="center" vertical="center"/>
    </xf>
    <xf numFmtId="181" fontId="35" fillId="11" borderId="1" xfId="0" applyNumberFormat="1" applyFont="1" applyFill="1" applyBorder="1" applyAlignment="1" applyProtection="1">
      <alignment horizontal="center" vertical="center"/>
    </xf>
    <xf numFmtId="165" fontId="0" fillId="2" borderId="1" xfId="0" applyNumberFormat="1" applyFill="1" applyBorder="1" applyAlignment="1" applyProtection="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165" fontId="7" fillId="37"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49" fontId="0" fillId="11" borderId="1" xfId="0" applyNumberForma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center" vertical="center" wrapText="1"/>
      <protection locked="0"/>
    </xf>
    <xf numFmtId="49" fontId="7" fillId="9" borderId="1" xfId="0" applyNumberFormat="1" applyFont="1" applyFill="1" applyBorder="1" applyAlignment="1" applyProtection="1">
      <alignment horizontal="center" vertical="center" wrapText="1"/>
      <protection locked="0"/>
    </xf>
    <xf numFmtId="182" fontId="25" fillId="7" borderId="1" xfId="0" applyNumberFormat="1" applyFont="1" applyFill="1" applyBorder="1" applyAlignment="1" applyProtection="1">
      <alignment horizontal="center" vertical="center"/>
    </xf>
    <xf numFmtId="165" fontId="0" fillId="0" borderId="1" xfId="0" applyNumberFormat="1" applyBorder="1" applyAlignment="1" applyProtection="1">
      <alignment horizontal="center" vertical="center"/>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8" fillId="2" borderId="1" xfId="0" applyFont="1" applyFill="1" applyBorder="1" applyAlignment="1">
      <alignment vertical="top"/>
    </xf>
    <xf numFmtId="1" fontId="0" fillId="0" borderId="1" xfId="0" applyNumberFormat="1" applyBorder="1" applyAlignment="1" applyProtection="1">
      <alignment horizontal="center" vertical="center"/>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16"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49" fontId="12" fillId="6" borderId="0" xfId="2" applyNumberFormat="1" applyFont="1" applyFill="1" applyAlignment="1" applyProtection="1">
      <alignment horizontal="center" vertical="center" wrapText="1"/>
      <protection locked="0"/>
    </xf>
    <xf numFmtId="0" fontId="14" fillId="0" borderId="0" xfId="4" applyAlignment="1" applyProtection="1">
      <alignment horizontal="left" vertical="top" wrapText="1"/>
      <protection locked="0"/>
    </xf>
    <xf numFmtId="0" fontId="14" fillId="0" borderId="0" xfId="4" applyAlignment="1" applyProtection="1">
      <alignment horizontal="left" vertical="top" wrapText="1"/>
    </xf>
    <xf numFmtId="49" fontId="12" fillId="6" borderId="0" xfId="2" applyNumberFormat="1" applyFont="1" applyFill="1" applyAlignment="1" applyProtection="1">
      <alignment horizontal="left" vertical="center" wrapText="1"/>
      <protection locked="0"/>
    </xf>
    <xf numFmtId="0" fontId="8" fillId="0" borderId="1" xfId="0" applyFont="1" applyBorder="1" applyAlignment="1">
      <alignment horizontal="left" vertical="center" wrapText="1"/>
    </xf>
    <xf numFmtId="0" fontId="7" fillId="2" borderId="8" xfId="7" quotePrefix="1" applyFont="1" applyFill="1" applyBorder="1" applyAlignment="1">
      <alignment horizontal="center" vertical="center" wrapText="1"/>
    </xf>
    <xf numFmtId="0" fontId="18" fillId="6" borderId="1" xfId="2" applyNumberFormat="1" applyFont="1" applyFill="1" applyBorder="1" applyAlignment="1">
      <alignment horizontal="center" vertical="center" wrapText="1"/>
    </xf>
    <xf numFmtId="174" fontId="22" fillId="19" borderId="3" xfId="0" applyNumberFormat="1" applyFont="1" applyFill="1" applyBorder="1" applyAlignment="1" applyProtection="1">
      <alignment horizontal="center" vertical="center"/>
      <protection locked="0"/>
    </xf>
    <xf numFmtId="174" fontId="22" fillId="19" borderId="5"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 xfId="0" applyFont="1" applyBorder="1" applyAlignment="1">
      <alignment horizontal="left" vertical="center" wrapText="1"/>
    </xf>
    <xf numFmtId="0" fontId="27" fillId="18" borderId="1" xfId="0" applyFont="1" applyFill="1" applyBorder="1" applyAlignment="1" applyProtection="1">
      <alignment horizontal="center" vertical="center" wrapText="1"/>
      <protection locked="0"/>
    </xf>
    <xf numFmtId="0" fontId="7" fillId="2" borderId="8" xfId="0" quotePrefix="1" applyFont="1" applyFill="1" applyBorder="1" applyAlignment="1">
      <alignment horizontal="left" vertical="center" wrapText="1"/>
    </xf>
    <xf numFmtId="0" fontId="18" fillId="6" borderId="3" xfId="2"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2" borderId="8" xfId="7" quotePrefix="1" applyFont="1" applyFill="1" applyBorder="1" applyAlignment="1">
      <alignment vertical="center" wrapText="1"/>
    </xf>
    <xf numFmtId="0" fontId="0" fillId="0" borderId="8" xfId="0" applyBorder="1" applyAlignment="1">
      <alignment vertical="center" wrapText="1"/>
    </xf>
    <xf numFmtId="0" fontId="7" fillId="0" borderId="1" xfId="0" applyFont="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7" fillId="2" borderId="8" xfId="7" quotePrefix="1" applyFont="1" applyFill="1" applyBorder="1" applyAlignment="1">
      <alignment horizontal="left" vertical="center" wrapText="1"/>
    </xf>
    <xf numFmtId="0" fontId="0" fillId="0" borderId="8" xfId="0" applyBorder="1" applyAlignment="1">
      <alignment horizontal="left" vertical="center" wrapText="1"/>
    </xf>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0" fillId="0" borderId="1" xfId="0" applyFont="1" applyBorder="1" applyAlignment="1">
      <alignment wrapText="1"/>
    </xf>
    <xf numFmtId="0" fontId="8" fillId="0" borderId="1" xfId="0" applyFont="1" applyBorder="1" applyAlignment="1"/>
    <xf numFmtId="0" fontId="10" fillId="0" borderId="1" xfId="0" applyFont="1" applyBorder="1" applyAlignment="1">
      <alignment vertical="top" wrapText="1"/>
    </xf>
    <xf numFmtId="0" fontId="0" fillId="0" borderId="1" xfId="0" applyBorder="1" applyAlignment="1">
      <alignment vertical="top" wrapText="1"/>
    </xf>
    <xf numFmtId="0" fontId="33" fillId="0" borderId="8" xfId="16" quotePrefix="1" applyFill="1" applyBorder="1" applyAlignment="1" applyProtection="1">
      <alignment horizontal="left" vertical="center" wrapText="1"/>
    </xf>
    <xf numFmtId="0" fontId="33" fillId="0" borderId="8" xfId="16" quotePrefix="1" applyFill="1" applyBorder="1" applyAlignment="1" applyProtection="1">
      <alignment horizontal="center" vertical="center" wrapText="1"/>
    </xf>
    <xf numFmtId="0" fontId="18" fillId="6" borderId="1" xfId="2" applyNumberFormat="1" applyFont="1" applyFill="1" applyBorder="1" applyAlignment="1" applyProtection="1">
      <alignment horizontal="center" vertical="center" wrapText="1"/>
    </xf>
    <xf numFmtId="0" fontId="8" fillId="7" borderId="3" xfId="0" applyFont="1" applyFill="1" applyBorder="1" applyAlignment="1" applyProtection="1">
      <alignment horizontal="center" vertical="center" wrapText="1"/>
    </xf>
    <xf numFmtId="0" fontId="8" fillId="7" borderId="5" xfId="0" applyFont="1" applyFill="1" applyBorder="1" applyAlignment="1" applyProtection="1">
      <alignment horizontal="center" vertical="center" wrapText="1"/>
    </xf>
    <xf numFmtId="0" fontId="7" fillId="2"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7" fillId="0" borderId="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7" fillId="0" borderId="8" xfId="0" applyFont="1" applyFill="1" applyBorder="1" applyAlignment="1">
      <alignment horizontal="left" vertical="center" wrapText="1"/>
    </xf>
    <xf numFmtId="0" fontId="0" fillId="0" borderId="8" xfId="0" applyFill="1"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8" fillId="6" borderId="3" xfId="2" quotePrefix="1" applyNumberFormat="1" applyFont="1" applyFill="1" applyBorder="1" applyAlignment="1">
      <alignment horizontal="center" vertical="center" wrapText="1"/>
    </xf>
    <xf numFmtId="0" fontId="7" fillId="2" borderId="8" xfId="0" quotePrefix="1" applyFont="1" applyFill="1" applyBorder="1" applyAlignment="1">
      <alignment horizontal="center" vertical="center" wrapText="1"/>
    </xf>
    <xf numFmtId="0" fontId="0" fillId="0" borderId="8" xfId="0" applyBorder="1" applyAlignment="1"/>
    <xf numFmtId="0" fontId="18" fillId="6" borderId="4" xfId="2" applyNumberFormat="1" applyFont="1" applyFill="1" applyBorder="1" applyAlignment="1">
      <alignment horizontal="center" vertical="center" wrapText="1"/>
    </xf>
    <xf numFmtId="0" fontId="18" fillId="6" borderId="5" xfId="2" applyNumberFormat="1" applyFont="1" applyFill="1" applyBorder="1" applyAlignment="1">
      <alignment horizontal="center" vertical="center" wrapText="1"/>
    </xf>
    <xf numFmtId="0" fontId="14" fillId="0" borderId="0" xfId="4" applyFill="1" applyAlignment="1" applyProtection="1">
      <alignment horizontal="left" vertical="center"/>
    </xf>
    <xf numFmtId="0" fontId="28" fillId="6" borderId="3" xfId="2" applyNumberFormat="1" applyFont="1" applyFill="1" applyBorder="1" applyAlignment="1" applyProtection="1">
      <alignment horizontal="center" vertical="center" wrapText="1"/>
    </xf>
    <xf numFmtId="0" fontId="28" fillId="6" borderId="4" xfId="2" applyNumberFormat="1" applyFont="1" applyFill="1" applyBorder="1" applyAlignment="1" applyProtection="1">
      <alignment horizontal="center" vertical="center" wrapText="1"/>
    </xf>
    <xf numFmtId="0" fontId="28" fillId="6" borderId="5" xfId="2"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8" fillId="6" borderId="3" xfId="2" applyNumberFormat="1" applyFont="1" applyFill="1" applyBorder="1" applyAlignment="1" applyProtection="1">
      <alignment horizontal="left" vertical="center" wrapText="1"/>
    </xf>
    <xf numFmtId="0" fontId="28" fillId="6" borderId="4" xfId="2" applyNumberFormat="1" applyFont="1" applyFill="1" applyBorder="1" applyAlignment="1" applyProtection="1">
      <alignment horizontal="left" vertical="center" wrapText="1"/>
    </xf>
    <xf numFmtId="0" fontId="28" fillId="6" borderId="5" xfId="2"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7">
    <cellStyle name="40% - Accent1" xfId="10" builtinId="31"/>
    <cellStyle name="40% - Accent1 2" xfId="17"/>
    <cellStyle name="40% - Accent4" xfId="13" builtinId="43"/>
    <cellStyle name="40% - Accent4 2" xfId="18"/>
    <cellStyle name="60% - Accent2" xfId="11" builtinId="36"/>
    <cellStyle name="Accent1" xfId="9" builtinId="29"/>
    <cellStyle name="Accent4" xfId="12" builtinId="41"/>
    <cellStyle name="Accent6" xfId="14" builtinId="49"/>
    <cellStyle name="Bad 2" xfId="25"/>
    <cellStyle name="Comma 2" xfId="8"/>
    <cellStyle name="Comma 2 2" xfId="19"/>
    <cellStyle name="Heading 2" xfId="5" builtinId="17"/>
    <cellStyle name="Heading 3" xfId="6" builtinId="18"/>
    <cellStyle name="Heading 4" xfId="2" builtinId="19"/>
    <cellStyle name="Hyperlink" xfId="4" builtinId="8"/>
    <cellStyle name="Hyperlink 2" xfId="24"/>
    <cellStyle name="Input" xfId="3" builtinId="20"/>
    <cellStyle name="Neutral" xfId="16" builtinId="28"/>
    <cellStyle name="Neutral 2" xfId="20"/>
    <cellStyle name="Normal" xfId="0" builtinId="0"/>
    <cellStyle name="Normal 2" xfId="7"/>
    <cellStyle name="Normal 2 3" xfId="23"/>
    <cellStyle name="Normal 3" xfId="15"/>
    <cellStyle name="Normal 3 2" xfId="22"/>
    <cellStyle name="Normal 3_Annex 3 Preserved charges" xfId="21"/>
    <cellStyle name="Normal 4" xfId="26"/>
    <cellStyle name="Normal_Sheet1" xfId="1"/>
  </cellStyles>
  <dxfs count="11">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SCSNS\LLFs\2015-16\LLF%20Audit%20Changes\Blank%20Documents\CP1407-v2.0_E_BSCP128_Appendix-5_v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Notes"/>
      <sheetName val="CSAD 2.1 Site Specific&amp;EHV"/>
      <sheetName val="CSAD 2.2 - Generic LLFCs"/>
      <sheetName val="Applicable LLFCs"/>
      <sheetName val="Sheet3"/>
    </sheetNames>
    <sheetDataSet>
      <sheetData sheetId="0" refreshError="1"/>
      <sheetData sheetId="1" refreshError="1"/>
      <sheetData sheetId="2">
        <row r="54">
          <cell r="AG54" t="str">
            <v>Yes</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fgem.gov.uk/publications-and-updates/decision-grant-derogations-all-distribution-network-operators-distribution-use-system-charges-20202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32"/>
  <sheetViews>
    <sheetView showGridLines="0" tabSelected="1" zoomScale="90" zoomScaleNormal="90" zoomScaleSheetLayoutView="100" workbookViewId="0">
      <selection activeCell="B4" sqref="B4"/>
    </sheetView>
  </sheetViews>
  <sheetFormatPr defaultRowHeight="12.75"/>
  <cols>
    <col min="1" max="1" width="70.28515625" customWidth="1"/>
    <col min="2" max="2" width="42.140625" customWidth="1"/>
    <col min="3" max="3" width="28" customWidth="1"/>
    <col min="4" max="4" width="18.140625" customWidth="1"/>
    <col min="5" max="5" width="21.5703125" customWidth="1"/>
  </cols>
  <sheetData>
    <row r="1" spans="1:8">
      <c r="A1" s="24"/>
      <c r="B1" s="24"/>
      <c r="C1" s="24"/>
      <c r="D1" s="24"/>
      <c r="E1" s="24"/>
    </row>
    <row r="2" spans="1:8" ht="16.5">
      <c r="A2" s="160" t="s">
        <v>641</v>
      </c>
      <c r="B2" s="75"/>
      <c r="C2" s="75"/>
      <c r="D2" s="75"/>
      <c r="E2" s="75"/>
    </row>
    <row r="3" spans="1:8" ht="15">
      <c r="A3" s="79"/>
      <c r="B3" s="153" t="s">
        <v>642</v>
      </c>
      <c r="C3" s="152" t="s">
        <v>686</v>
      </c>
      <c r="D3" s="152" t="s">
        <v>91</v>
      </c>
      <c r="E3" s="152" t="s">
        <v>90</v>
      </c>
    </row>
    <row r="4" spans="1:8" ht="30" customHeight="1">
      <c r="A4" s="76" t="s">
        <v>641</v>
      </c>
      <c r="B4" s="30" t="s">
        <v>731</v>
      </c>
      <c r="C4" s="30" t="s">
        <v>708</v>
      </c>
      <c r="D4" s="30" t="s">
        <v>709</v>
      </c>
      <c r="E4" s="30" t="s">
        <v>640</v>
      </c>
    </row>
    <row r="5" spans="1:8">
      <c r="A5" s="75"/>
      <c r="B5" s="75"/>
      <c r="C5" s="75"/>
      <c r="D5" s="75"/>
      <c r="E5" s="75"/>
    </row>
    <row r="6" spans="1:8" ht="16.5">
      <c r="A6" s="78" t="s">
        <v>85</v>
      </c>
      <c r="B6" s="75"/>
      <c r="C6" s="75"/>
      <c r="D6" s="75"/>
      <c r="E6" s="75"/>
    </row>
    <row r="7" spans="1:8" ht="15">
      <c r="A7" s="80" t="s">
        <v>86</v>
      </c>
      <c r="B7" s="247" t="s">
        <v>87</v>
      </c>
      <c r="C7" s="247"/>
      <c r="D7" s="247"/>
      <c r="E7" s="247"/>
    </row>
    <row r="8" spans="1:8" ht="30" customHeight="1">
      <c r="A8" s="85" t="s">
        <v>471</v>
      </c>
      <c r="B8" s="240" t="s">
        <v>702</v>
      </c>
      <c r="C8" s="240"/>
      <c r="D8" s="240"/>
      <c r="E8" s="240"/>
    </row>
    <row r="9" spans="1:8" ht="30" customHeight="1">
      <c r="A9" s="85" t="s">
        <v>472</v>
      </c>
      <c r="B9" s="24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Scottish Hydro Electric Power Distribution plc Licence area.</v>
      </c>
      <c r="C9" s="240"/>
      <c r="D9" s="240"/>
      <c r="E9" s="240"/>
    </row>
    <row r="10" spans="1:8" ht="30" customHeight="1">
      <c r="A10" s="85" t="s">
        <v>473</v>
      </c>
      <c r="B10" s="240" t="s">
        <v>89</v>
      </c>
      <c r="C10" s="240"/>
      <c r="D10" s="240"/>
      <c r="E10" s="240"/>
    </row>
    <row r="11" spans="1:8" ht="61.5" customHeight="1">
      <c r="A11" s="85" t="s">
        <v>474</v>
      </c>
      <c r="B11" s="24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40"/>
      <c r="D11" s="240"/>
      <c r="E11" s="240"/>
      <c r="F11" s="239"/>
      <c r="G11" s="239"/>
      <c r="H11" s="239"/>
    </row>
    <row r="12" spans="1:8" ht="86.25" customHeight="1">
      <c r="A12" s="85" t="s">
        <v>180</v>
      </c>
      <c r="B12" s="243" t="s">
        <v>743</v>
      </c>
      <c r="C12" s="243"/>
      <c r="D12" s="243"/>
      <c r="E12" s="243"/>
    </row>
    <row r="13" spans="1:8" ht="47.25" customHeight="1">
      <c r="A13" s="85" t="s">
        <v>706</v>
      </c>
      <c r="B13" s="24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Scottish Hydro Electric Power Distribution plc Licence area.</v>
      </c>
      <c r="C13" s="240"/>
      <c r="D13" s="240"/>
      <c r="E13" s="240"/>
    </row>
    <row r="14" spans="1:8" ht="29.25" customHeight="1">
      <c r="A14" s="85" t="s">
        <v>452</v>
      </c>
      <c r="B14" s="240" t="s">
        <v>585</v>
      </c>
      <c r="C14" s="240"/>
      <c r="D14" s="240"/>
      <c r="E14" s="240"/>
    </row>
    <row r="15" spans="1:8" ht="30" customHeight="1">
      <c r="A15" s="85" t="s">
        <v>447</v>
      </c>
      <c r="B15" s="240" t="s">
        <v>448</v>
      </c>
      <c r="C15" s="240"/>
      <c r="D15" s="240"/>
      <c r="E15" s="240"/>
    </row>
    <row r="16" spans="1:8" ht="30" customHeight="1">
      <c r="A16" s="85" t="s">
        <v>527</v>
      </c>
      <c r="B16" s="240" t="s">
        <v>526</v>
      </c>
      <c r="C16" s="240"/>
      <c r="D16" s="240"/>
      <c r="E16" s="240"/>
    </row>
    <row r="17" spans="1:5">
      <c r="A17" s="75"/>
      <c r="B17" s="75"/>
      <c r="C17" s="75"/>
      <c r="D17" s="75"/>
      <c r="E17" s="75"/>
    </row>
    <row r="18" spans="1:5" ht="15">
      <c r="A18" s="81" t="s">
        <v>96</v>
      </c>
      <c r="B18" s="75"/>
      <c r="C18" s="75"/>
      <c r="D18" s="75"/>
      <c r="E18" s="75"/>
    </row>
    <row r="19" spans="1:5" ht="15">
      <c r="A19" s="80"/>
      <c r="B19" s="244"/>
      <c r="C19" s="244"/>
      <c r="D19" s="244"/>
      <c r="E19" s="244"/>
    </row>
    <row r="20" spans="1:5" ht="32.25" customHeight="1">
      <c r="A20" s="241" t="s">
        <v>507</v>
      </c>
      <c r="B20" s="242"/>
      <c r="C20" s="242"/>
      <c r="D20" s="242"/>
      <c r="E20" s="242"/>
    </row>
    <row r="21" spans="1:5">
      <c r="A21" s="242" t="s">
        <v>710</v>
      </c>
      <c r="B21" s="241"/>
      <c r="C21" s="241"/>
      <c r="D21" s="241"/>
      <c r="E21" s="241"/>
    </row>
    <row r="22" spans="1:5">
      <c r="A22" s="233"/>
      <c r="B22" s="232"/>
      <c r="C22" s="232"/>
      <c r="D22" s="232"/>
      <c r="E22" s="232"/>
    </row>
    <row r="23" spans="1:5" ht="12.75" customHeight="1">
      <c r="A23" s="242" t="s">
        <v>1594</v>
      </c>
      <c r="B23" s="241"/>
      <c r="C23" s="241"/>
      <c r="D23" s="241"/>
      <c r="E23" s="241"/>
    </row>
    <row r="24" spans="1:5">
      <c r="A24" s="245" t="s">
        <v>1592</v>
      </c>
      <c r="B24" s="246"/>
      <c r="C24" s="246"/>
      <c r="D24" s="232"/>
      <c r="E24" s="232"/>
    </row>
    <row r="25" spans="1:5">
      <c r="A25" s="237" t="s">
        <v>1593</v>
      </c>
      <c r="B25" s="236"/>
      <c r="C25" s="236"/>
      <c r="D25" s="236"/>
      <c r="E25" s="236"/>
    </row>
    <row r="26" spans="1:5">
      <c r="A26" s="237"/>
      <c r="B26" s="236"/>
      <c r="C26" s="236"/>
      <c r="D26" s="236"/>
      <c r="E26" s="236"/>
    </row>
    <row r="27" spans="1:5">
      <c r="A27" s="175" t="s">
        <v>1578</v>
      </c>
      <c r="B27" s="171"/>
      <c r="C27" s="171"/>
      <c r="D27" s="171"/>
      <c r="E27" s="171"/>
    </row>
    <row r="28" spans="1:5">
      <c r="A28" s="75"/>
      <c r="B28" s="75"/>
      <c r="C28" s="75"/>
      <c r="D28" s="75"/>
      <c r="E28" s="75"/>
    </row>
    <row r="29" spans="1:5" ht="15">
      <c r="A29" s="82" t="s">
        <v>97</v>
      </c>
      <c r="B29" s="75"/>
      <c r="C29" s="75"/>
      <c r="D29" s="75"/>
      <c r="E29" s="75"/>
    </row>
    <row r="30" spans="1:5" ht="15">
      <c r="A30" s="77"/>
      <c r="B30" s="244"/>
      <c r="C30" s="244"/>
      <c r="D30" s="244"/>
      <c r="E30" s="244"/>
    </row>
    <row r="31" spans="1:5" ht="28.5" customHeight="1">
      <c r="A31" s="241" t="s">
        <v>475</v>
      </c>
      <c r="B31" s="242"/>
      <c r="C31" s="242"/>
      <c r="D31" s="242"/>
      <c r="E31" s="242"/>
    </row>
    <row r="32" spans="1:5" ht="28.5" customHeight="1">
      <c r="A32" s="238" t="s">
        <v>639</v>
      </c>
      <c r="B32" s="238"/>
      <c r="C32" s="238"/>
      <c r="D32" s="238"/>
      <c r="E32" s="238"/>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32:E32"/>
    <mergeCell ref="F11:H11"/>
    <mergeCell ref="B15:E15"/>
    <mergeCell ref="A20:E20"/>
    <mergeCell ref="A31:E31"/>
    <mergeCell ref="B12:E12"/>
    <mergeCell ref="B14:E14"/>
    <mergeCell ref="B13:E13"/>
    <mergeCell ref="B16:E16"/>
    <mergeCell ref="B19:E19"/>
    <mergeCell ref="B30:E30"/>
    <mergeCell ref="A21:E21"/>
    <mergeCell ref="A23:E23"/>
    <mergeCell ref="A24:C24"/>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or amended EHV'!Print_Area" display="Annex 6  Charges for New or Amended Designated EHV Properties"/>
    <hyperlink ref="A15" location="'SSC TPR unit rate lookup'!A1" display="SSC TPR to unit rate lookup table"/>
    <hyperlink ref="A16" location="'Charge Calculator'!B10" display="Charge calculator"/>
    <hyperlink ref="A24:C24" r:id="rId1" display="https://www.ofgem.gov.uk/publications-and-updates/decision-grant-derogations-all-distribution-network-operators-distribution-use-system-charges-202021"/>
  </hyperlinks>
  <pageMargins left="0.70866141732283472" right="0.70866141732283472" top="0.74803149606299213" bottom="0.74803149606299213" header="0.31496062992125984" footer="0.31496062992125984"/>
  <pageSetup paperSize="9" scale="6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6"/>
  <sheetViews>
    <sheetView zoomScale="85" zoomScaleNormal="85" zoomScaleSheetLayoutView="100" workbookViewId="0"/>
  </sheetViews>
  <sheetFormatPr defaultRowHeight="27.75" customHeight="1"/>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c r="A1" s="108" t="s">
        <v>88</v>
      </c>
      <c r="B1" s="176"/>
      <c r="C1" s="176"/>
      <c r="D1" s="176"/>
      <c r="E1" s="249" t="s">
        <v>701</v>
      </c>
      <c r="F1" s="249"/>
      <c r="G1" s="249"/>
      <c r="H1" s="249"/>
      <c r="I1" s="249"/>
      <c r="J1" s="249"/>
      <c r="K1" s="249"/>
      <c r="L1" s="177"/>
      <c r="M1" s="177"/>
    </row>
    <row r="2" spans="1:13" ht="27" customHeight="1">
      <c r="A2" s="250" t="str">
        <f>Overview!B4&amp; " - Effective from "&amp;Overview!D4&amp;" - "&amp;Overview!E4&amp;" LV and HV charges"</f>
        <v>Scottish Hydro Electric Power Distribution plc - Effective from 1 April 2020 - Final LV and HV charges</v>
      </c>
      <c r="B2" s="250"/>
      <c r="C2" s="250"/>
      <c r="D2" s="250"/>
      <c r="E2" s="250"/>
      <c r="F2" s="250"/>
      <c r="G2" s="250"/>
      <c r="H2" s="250"/>
      <c r="I2" s="250"/>
      <c r="J2" s="250"/>
      <c r="K2" s="250"/>
      <c r="L2" s="178"/>
      <c r="M2" s="179"/>
    </row>
    <row r="3" spans="1:13" s="96" customFormat="1" ht="15" customHeight="1">
      <c r="A3" s="94"/>
      <c r="B3" s="94"/>
      <c r="C3" s="94"/>
      <c r="D3" s="94"/>
      <c r="E3" s="94"/>
      <c r="F3" s="94"/>
      <c r="G3" s="94"/>
      <c r="H3" s="94"/>
      <c r="I3" s="94"/>
      <c r="J3" s="94"/>
      <c r="K3" s="94"/>
      <c r="L3" s="95"/>
      <c r="M3" s="95"/>
    </row>
    <row r="4" spans="1:13" ht="27" customHeight="1">
      <c r="A4" s="250" t="s">
        <v>497</v>
      </c>
      <c r="B4" s="250"/>
      <c r="C4" s="250"/>
      <c r="D4" s="250"/>
      <c r="E4" s="250"/>
      <c r="F4" s="94"/>
      <c r="G4" s="250" t="s">
        <v>496</v>
      </c>
      <c r="H4" s="250"/>
      <c r="I4" s="250"/>
      <c r="J4" s="250"/>
      <c r="K4" s="250"/>
      <c r="M4" s="2"/>
    </row>
    <row r="5" spans="1:13" ht="28.5" customHeight="1">
      <c r="A5" s="86" t="s">
        <v>81</v>
      </c>
      <c r="B5" s="173" t="s">
        <v>488</v>
      </c>
      <c r="C5" s="251" t="s">
        <v>489</v>
      </c>
      <c r="D5" s="252"/>
      <c r="E5" s="88" t="s">
        <v>490</v>
      </c>
      <c r="F5" s="94"/>
      <c r="G5" s="254"/>
      <c r="H5" s="255"/>
      <c r="I5" s="91" t="s">
        <v>494</v>
      </c>
      <c r="J5" s="92" t="s">
        <v>495</v>
      </c>
      <c r="K5" s="88" t="s">
        <v>490</v>
      </c>
      <c r="L5" s="94"/>
      <c r="M5" s="2"/>
    </row>
    <row r="6" spans="1:13" ht="38.25" customHeight="1">
      <c r="A6" s="89" t="s">
        <v>491</v>
      </c>
      <c r="B6" s="22" t="s">
        <v>732</v>
      </c>
      <c r="C6" s="253"/>
      <c r="D6" s="253"/>
      <c r="E6" s="210"/>
      <c r="F6" s="94"/>
      <c r="G6" s="248" t="s">
        <v>721</v>
      </c>
      <c r="H6" s="248"/>
      <c r="I6" s="210"/>
      <c r="J6" s="93" t="s">
        <v>739</v>
      </c>
      <c r="K6" s="210"/>
      <c r="L6" s="94"/>
      <c r="M6" s="2"/>
    </row>
    <row r="7" spans="1:13" ht="38.25" customHeight="1">
      <c r="A7" s="89" t="s">
        <v>491</v>
      </c>
      <c r="B7" s="210"/>
      <c r="C7" s="256" t="s">
        <v>735</v>
      </c>
      <c r="D7" s="257"/>
      <c r="E7" s="210"/>
      <c r="F7" s="94"/>
      <c r="G7" s="248" t="s">
        <v>722</v>
      </c>
      <c r="H7" s="248"/>
      <c r="I7" s="212" t="s">
        <v>732</v>
      </c>
      <c r="J7" s="93" t="s">
        <v>735</v>
      </c>
      <c r="K7" s="210"/>
      <c r="L7" s="94"/>
      <c r="M7" s="2"/>
    </row>
    <row r="8" spans="1:13" ht="38.25" customHeight="1">
      <c r="A8" s="89" t="s">
        <v>491</v>
      </c>
      <c r="B8" s="210"/>
      <c r="C8" s="253"/>
      <c r="D8" s="253"/>
      <c r="E8" s="211" t="s">
        <v>736</v>
      </c>
      <c r="F8" s="94"/>
      <c r="G8" s="248" t="s">
        <v>723</v>
      </c>
      <c r="H8" s="248"/>
      <c r="I8" s="210"/>
      <c r="J8" s="210"/>
      <c r="K8" s="211" t="s">
        <v>736</v>
      </c>
      <c r="L8" s="94"/>
      <c r="M8" s="2"/>
    </row>
    <row r="9" spans="1:13" s="87" customFormat="1" ht="38.25" customHeight="1">
      <c r="A9" s="189" t="s">
        <v>84</v>
      </c>
      <c r="B9" s="210"/>
      <c r="C9" s="258" t="s">
        <v>737</v>
      </c>
      <c r="D9" s="258"/>
      <c r="E9" s="211" t="s">
        <v>738</v>
      </c>
      <c r="F9" s="94"/>
      <c r="G9" s="248" t="s">
        <v>724</v>
      </c>
      <c r="H9" s="248"/>
      <c r="I9" s="210"/>
      <c r="J9" s="93" t="s">
        <v>737</v>
      </c>
      <c r="K9" s="211" t="s">
        <v>738</v>
      </c>
      <c r="L9" s="94"/>
    </row>
    <row r="10" spans="1:13" s="96" customFormat="1" ht="18" customHeight="1">
      <c r="A10" s="90" t="s">
        <v>82</v>
      </c>
      <c r="B10" s="259" t="s">
        <v>83</v>
      </c>
      <c r="C10" s="260"/>
      <c r="D10" s="260"/>
      <c r="E10" s="261"/>
      <c r="F10" s="94"/>
      <c r="G10" s="248" t="s">
        <v>82</v>
      </c>
      <c r="H10" s="248"/>
      <c r="I10" s="262" t="s">
        <v>83</v>
      </c>
      <c r="J10" s="262"/>
      <c r="K10" s="262"/>
      <c r="L10" s="94"/>
    </row>
    <row r="11" spans="1:13" s="96" customFormat="1" ht="27" customHeight="1">
      <c r="A11" s="94"/>
      <c r="B11" s="94"/>
      <c r="C11" s="94"/>
      <c r="D11" s="94"/>
      <c r="E11" s="94"/>
      <c r="F11" s="95"/>
      <c r="G11" s="95"/>
      <c r="H11" s="95"/>
      <c r="I11" s="95"/>
      <c r="J11" s="95"/>
      <c r="K11" s="95"/>
      <c r="L11" s="95"/>
      <c r="M11" s="95"/>
    </row>
    <row r="12" spans="1:13" s="96" customFormat="1" ht="12.75" customHeight="1">
      <c r="A12" s="94"/>
      <c r="B12" s="94"/>
      <c r="C12" s="94"/>
      <c r="D12" s="94"/>
      <c r="E12" s="94"/>
      <c r="F12" s="94"/>
      <c r="G12" s="94"/>
      <c r="H12" s="94"/>
      <c r="I12" s="94"/>
      <c r="J12" s="94"/>
      <c r="K12" s="94"/>
      <c r="L12" s="95"/>
      <c r="M12" s="95"/>
    </row>
    <row r="13" spans="1:13" ht="78.75" customHeight="1">
      <c r="A13" s="29" t="s">
        <v>687</v>
      </c>
      <c r="B13" s="84" t="s">
        <v>92</v>
      </c>
      <c r="C13" s="84" t="s">
        <v>93</v>
      </c>
      <c r="D13" s="29" t="s">
        <v>633</v>
      </c>
      <c r="E13" s="29" t="s">
        <v>634</v>
      </c>
      <c r="F13" s="29" t="s">
        <v>635</v>
      </c>
      <c r="G13" s="84" t="s">
        <v>94</v>
      </c>
      <c r="H13" s="84" t="s">
        <v>95</v>
      </c>
      <c r="I13" s="29" t="s">
        <v>688</v>
      </c>
      <c r="J13" s="84" t="s">
        <v>453</v>
      </c>
      <c r="K13" s="84" t="s">
        <v>50</v>
      </c>
    </row>
    <row r="14" spans="1:13" ht="60">
      <c r="A14" s="17" t="s">
        <v>0</v>
      </c>
      <c r="B14" s="47" t="s">
        <v>745</v>
      </c>
      <c r="C14" s="74">
        <v>1</v>
      </c>
      <c r="D14" s="48">
        <v>3.6629999999999998</v>
      </c>
      <c r="E14" s="49"/>
      <c r="F14" s="49"/>
      <c r="G14" s="54">
        <v>6.72</v>
      </c>
      <c r="H14" s="55"/>
      <c r="I14" s="55"/>
      <c r="J14" s="49"/>
      <c r="K14" s="51"/>
    </row>
    <row r="15" spans="1:13" ht="60">
      <c r="A15" s="17" t="s">
        <v>1</v>
      </c>
      <c r="B15" s="47" t="s">
        <v>1580</v>
      </c>
      <c r="C15" s="74">
        <v>2</v>
      </c>
      <c r="D15" s="48">
        <v>4.008</v>
      </c>
      <c r="E15" s="48">
        <v>2.3559999999999999</v>
      </c>
      <c r="F15" s="49"/>
      <c r="G15" s="54">
        <v>6.72</v>
      </c>
      <c r="H15" s="55"/>
      <c r="I15" s="55"/>
      <c r="J15" s="49"/>
      <c r="K15" s="51"/>
    </row>
    <row r="16" spans="1:13" ht="45">
      <c r="A16" s="17" t="s">
        <v>11</v>
      </c>
      <c r="B16" s="47" t="s">
        <v>1579</v>
      </c>
      <c r="C16" s="74">
        <v>2</v>
      </c>
      <c r="D16" s="48">
        <v>2.339</v>
      </c>
      <c r="E16" s="49"/>
      <c r="F16" s="49"/>
      <c r="G16" s="55"/>
      <c r="H16" s="55"/>
      <c r="I16" s="55"/>
      <c r="J16" s="49"/>
      <c r="K16" s="51" t="s">
        <v>1581</v>
      </c>
    </row>
    <row r="17" spans="1:11" ht="90">
      <c r="A17" s="17" t="s">
        <v>12</v>
      </c>
      <c r="B17" s="52" t="s">
        <v>746</v>
      </c>
      <c r="C17" s="74">
        <v>3</v>
      </c>
      <c r="D17" s="48">
        <v>3.722</v>
      </c>
      <c r="E17" s="49"/>
      <c r="F17" s="49"/>
      <c r="G17" s="54">
        <v>9.49</v>
      </c>
      <c r="H17" s="55"/>
      <c r="I17" s="55"/>
      <c r="J17" s="49"/>
      <c r="K17" s="51"/>
    </row>
    <row r="18" spans="1:11" ht="45">
      <c r="A18" s="17" t="s">
        <v>13</v>
      </c>
      <c r="B18" s="47" t="s">
        <v>1590</v>
      </c>
      <c r="C18" s="74">
        <v>4</v>
      </c>
      <c r="D18" s="48">
        <v>3.9180000000000001</v>
      </c>
      <c r="E18" s="48">
        <v>2.226</v>
      </c>
      <c r="F18" s="49"/>
      <c r="G18" s="54">
        <v>9.49</v>
      </c>
      <c r="H18" s="55"/>
      <c r="I18" s="55"/>
      <c r="J18" s="49"/>
      <c r="K18" s="51"/>
    </row>
    <row r="19" spans="1:11" ht="30">
      <c r="A19" s="17" t="s">
        <v>14</v>
      </c>
      <c r="B19" s="47" t="s">
        <v>1582</v>
      </c>
      <c r="C19" s="74">
        <v>4</v>
      </c>
      <c r="D19" s="48">
        <v>2.2589999999999999</v>
      </c>
      <c r="E19" s="49"/>
      <c r="F19" s="49"/>
      <c r="G19" s="55"/>
      <c r="H19" s="55"/>
      <c r="I19" s="55"/>
      <c r="J19" s="49"/>
      <c r="K19" s="51" t="s">
        <v>733</v>
      </c>
    </row>
    <row r="20" spans="1:11" ht="32.25" customHeight="1">
      <c r="A20" s="17" t="s">
        <v>2</v>
      </c>
      <c r="B20" s="52" t="s">
        <v>747</v>
      </c>
      <c r="C20" s="74" t="s">
        <v>20</v>
      </c>
      <c r="D20" s="48">
        <v>3.5950000000000002</v>
      </c>
      <c r="E20" s="48">
        <v>2.1819999999999999</v>
      </c>
      <c r="F20" s="49"/>
      <c r="G20" s="54">
        <v>82.38</v>
      </c>
      <c r="H20" s="55"/>
      <c r="I20" s="55"/>
      <c r="J20" s="49"/>
      <c r="K20" s="51">
        <v>502</v>
      </c>
    </row>
    <row r="21" spans="1:11" ht="32.25" customHeight="1">
      <c r="A21" s="17" t="s">
        <v>15</v>
      </c>
      <c r="B21" s="47">
        <v>504</v>
      </c>
      <c r="C21" s="74" t="s">
        <v>20</v>
      </c>
      <c r="D21" s="48">
        <v>3.0259999999999998</v>
      </c>
      <c r="E21" s="48">
        <v>1.992</v>
      </c>
      <c r="F21" s="49"/>
      <c r="G21" s="54">
        <v>50.97</v>
      </c>
      <c r="H21" s="55"/>
      <c r="I21" s="55"/>
      <c r="J21" s="49"/>
      <c r="K21" s="51"/>
    </row>
    <row r="22" spans="1:11" ht="32.25" customHeight="1">
      <c r="A22" s="17" t="s">
        <v>16</v>
      </c>
      <c r="B22" s="47"/>
      <c r="C22" s="74" t="s">
        <v>20</v>
      </c>
      <c r="D22" s="48">
        <v>2.2679999999999998</v>
      </c>
      <c r="E22" s="48">
        <v>1.7270000000000001</v>
      </c>
      <c r="F22" s="49"/>
      <c r="G22" s="54">
        <v>2503.06</v>
      </c>
      <c r="H22" s="55"/>
      <c r="I22" s="55"/>
      <c r="J22" s="49"/>
      <c r="K22" s="51" t="s">
        <v>734</v>
      </c>
    </row>
    <row r="23" spans="1:11" ht="32.25" customHeight="1">
      <c r="A23" s="17" t="s">
        <v>560</v>
      </c>
      <c r="B23" s="47">
        <v>506</v>
      </c>
      <c r="C23" s="74">
        <v>0</v>
      </c>
      <c r="D23" s="166">
        <v>10.768000000000001</v>
      </c>
      <c r="E23" s="167">
        <v>2.9119999999999999</v>
      </c>
      <c r="F23" s="168">
        <v>2.1509999999999998</v>
      </c>
      <c r="G23" s="54">
        <v>6.72</v>
      </c>
      <c r="H23" s="55"/>
      <c r="I23" s="55"/>
      <c r="J23" s="49"/>
      <c r="K23" s="51"/>
    </row>
    <row r="24" spans="1:11" ht="32.25" customHeight="1">
      <c r="A24" s="17" t="s">
        <v>561</v>
      </c>
      <c r="B24" s="47">
        <v>507</v>
      </c>
      <c r="C24" s="74">
        <v>0</v>
      </c>
      <c r="D24" s="166">
        <v>11.629</v>
      </c>
      <c r="E24" s="167">
        <v>3.044</v>
      </c>
      <c r="F24" s="168">
        <v>2.2130000000000001</v>
      </c>
      <c r="G24" s="54">
        <v>9.49</v>
      </c>
      <c r="H24" s="55"/>
      <c r="I24" s="55"/>
      <c r="J24" s="49"/>
      <c r="K24" s="51"/>
    </row>
    <row r="25" spans="1:11" ht="32.25" customHeight="1">
      <c r="A25" s="17" t="s">
        <v>17</v>
      </c>
      <c r="B25" s="51">
        <v>500</v>
      </c>
      <c r="C25" s="74">
        <v>0</v>
      </c>
      <c r="D25" s="166">
        <v>8.2940000000000005</v>
      </c>
      <c r="E25" s="167">
        <v>2.5219999999999998</v>
      </c>
      <c r="F25" s="168">
        <v>1.968</v>
      </c>
      <c r="G25" s="54">
        <v>26.85</v>
      </c>
      <c r="H25" s="54">
        <v>4.76</v>
      </c>
      <c r="I25" s="165">
        <v>8.74</v>
      </c>
      <c r="J25" s="48">
        <v>0.27300000000000002</v>
      </c>
      <c r="K25" s="51"/>
    </row>
    <row r="26" spans="1:11" ht="32.25" customHeight="1">
      <c r="A26" s="17" t="s">
        <v>18</v>
      </c>
      <c r="B26" s="51">
        <v>505</v>
      </c>
      <c r="C26" s="74">
        <v>0</v>
      </c>
      <c r="D26" s="166">
        <v>5.5010000000000003</v>
      </c>
      <c r="E26" s="167">
        <v>2.0750000000000002</v>
      </c>
      <c r="F26" s="168">
        <v>1.758</v>
      </c>
      <c r="G26" s="54">
        <v>50.97</v>
      </c>
      <c r="H26" s="54">
        <v>7.79</v>
      </c>
      <c r="I26" s="165">
        <v>10.79</v>
      </c>
      <c r="J26" s="48">
        <v>0.13700000000000001</v>
      </c>
      <c r="K26" s="51"/>
    </row>
    <row r="27" spans="1:11" ht="32.25" customHeight="1">
      <c r="A27" s="17" t="s">
        <v>19</v>
      </c>
      <c r="B27" s="51">
        <v>600</v>
      </c>
      <c r="C27" s="74">
        <v>0</v>
      </c>
      <c r="D27" s="166">
        <v>4.0730000000000004</v>
      </c>
      <c r="E27" s="167">
        <v>1.849</v>
      </c>
      <c r="F27" s="168">
        <v>1.6519999999999999</v>
      </c>
      <c r="G27" s="54">
        <v>298.74</v>
      </c>
      <c r="H27" s="54">
        <v>10.49</v>
      </c>
      <c r="I27" s="165">
        <v>12.37</v>
      </c>
      <c r="J27" s="48">
        <v>9.0999999999999998E-2</v>
      </c>
      <c r="K27" s="51"/>
    </row>
    <row r="28" spans="1:11" ht="32.25" customHeight="1">
      <c r="A28" s="17" t="s">
        <v>182</v>
      </c>
      <c r="B28" s="51" t="s">
        <v>748</v>
      </c>
      <c r="C28" s="74">
        <v>8</v>
      </c>
      <c r="D28" s="48">
        <v>4.7549999999999999</v>
      </c>
      <c r="E28" s="49"/>
      <c r="F28" s="49"/>
      <c r="G28" s="55"/>
      <c r="H28" s="55"/>
      <c r="I28" s="55"/>
      <c r="J28" s="49"/>
      <c r="K28" s="51"/>
    </row>
    <row r="29" spans="1:11" ht="32.25" customHeight="1">
      <c r="A29" s="17" t="s">
        <v>183</v>
      </c>
      <c r="B29" s="51">
        <v>800</v>
      </c>
      <c r="C29" s="74">
        <v>1</v>
      </c>
      <c r="D29" s="48">
        <v>4.8419999999999996</v>
      </c>
      <c r="E29" s="49"/>
      <c r="F29" s="49"/>
      <c r="G29" s="55"/>
      <c r="H29" s="55"/>
      <c r="I29" s="55"/>
      <c r="J29" s="49"/>
      <c r="K29" s="51"/>
    </row>
    <row r="30" spans="1:11" ht="32.25" customHeight="1">
      <c r="A30" s="17" t="s">
        <v>184</v>
      </c>
      <c r="B30" s="51">
        <v>801</v>
      </c>
      <c r="C30" s="74">
        <v>1</v>
      </c>
      <c r="D30" s="48">
        <v>5.7080000000000002</v>
      </c>
      <c r="E30" s="49"/>
      <c r="F30" s="49"/>
      <c r="G30" s="55"/>
      <c r="H30" s="55"/>
      <c r="I30" s="55"/>
      <c r="J30" s="49"/>
      <c r="K30" s="51"/>
    </row>
    <row r="31" spans="1:11" ht="32.25" customHeight="1">
      <c r="A31" s="17" t="s">
        <v>185</v>
      </c>
      <c r="B31" s="51">
        <v>802</v>
      </c>
      <c r="C31" s="74">
        <v>1</v>
      </c>
      <c r="D31" s="48">
        <v>4.758</v>
      </c>
      <c r="E31" s="49"/>
      <c r="F31" s="49"/>
      <c r="G31" s="55"/>
      <c r="H31" s="55"/>
      <c r="I31" s="55"/>
      <c r="J31" s="49"/>
      <c r="K31" s="51"/>
    </row>
    <row r="32" spans="1:11" ht="32.25" customHeight="1">
      <c r="A32" s="17" t="s">
        <v>3</v>
      </c>
      <c r="B32" s="51">
        <v>804</v>
      </c>
      <c r="C32" s="74">
        <v>0</v>
      </c>
      <c r="D32" s="169">
        <v>19.914000000000001</v>
      </c>
      <c r="E32" s="170">
        <v>4.7190000000000003</v>
      </c>
      <c r="F32" s="168">
        <v>3.8780000000000001</v>
      </c>
      <c r="G32" s="55"/>
      <c r="H32" s="55"/>
      <c r="I32" s="55"/>
      <c r="J32" s="49"/>
      <c r="K32" s="51"/>
    </row>
    <row r="33" spans="1:11" ht="32.25" customHeight="1">
      <c r="A33" s="17" t="s">
        <v>562</v>
      </c>
      <c r="B33" s="52">
        <v>951</v>
      </c>
      <c r="C33" s="74" t="s">
        <v>744</v>
      </c>
      <c r="D33" s="48">
        <v>-1.284</v>
      </c>
      <c r="E33" s="49"/>
      <c r="F33" s="49"/>
      <c r="G33" s="54">
        <v>0</v>
      </c>
      <c r="H33" s="55"/>
      <c r="I33" s="55"/>
      <c r="J33" s="49"/>
      <c r="K33" s="51"/>
    </row>
    <row r="34" spans="1:11" ht="32.25" customHeight="1">
      <c r="A34" s="17" t="s">
        <v>10</v>
      </c>
      <c r="B34" s="47">
        <v>952</v>
      </c>
      <c r="C34" s="74">
        <v>8</v>
      </c>
      <c r="D34" s="48">
        <v>-1.1519999999999999</v>
      </c>
      <c r="E34" s="49"/>
      <c r="F34" s="49"/>
      <c r="G34" s="54">
        <v>0</v>
      </c>
      <c r="H34" s="55"/>
      <c r="I34" s="55"/>
      <c r="J34" s="49"/>
      <c r="K34" s="51"/>
    </row>
    <row r="35" spans="1:11" ht="32.25" customHeight="1">
      <c r="A35" s="17" t="s">
        <v>4</v>
      </c>
      <c r="B35" s="51" t="s">
        <v>749</v>
      </c>
      <c r="C35" s="74">
        <v>0</v>
      </c>
      <c r="D35" s="48">
        <v>-1.284</v>
      </c>
      <c r="E35" s="49"/>
      <c r="F35" s="49"/>
      <c r="G35" s="54">
        <v>0</v>
      </c>
      <c r="H35" s="55"/>
      <c r="I35" s="55"/>
      <c r="J35" s="48">
        <v>0.26500000000000001</v>
      </c>
      <c r="K35" s="51"/>
    </row>
    <row r="36" spans="1:11" ht="32.25" customHeight="1">
      <c r="A36" s="17" t="s">
        <v>695</v>
      </c>
      <c r="B36" s="214">
        <v>9</v>
      </c>
      <c r="C36" s="74">
        <v>0</v>
      </c>
      <c r="D36" s="48">
        <v>-1.284</v>
      </c>
      <c r="E36" s="49"/>
      <c r="F36" s="49"/>
      <c r="G36" s="54">
        <v>0</v>
      </c>
      <c r="H36" s="55"/>
      <c r="I36" s="55"/>
      <c r="J36" s="49"/>
      <c r="K36" s="51"/>
    </row>
    <row r="37" spans="1:11" ht="32.25" customHeight="1">
      <c r="A37" s="17" t="s">
        <v>5</v>
      </c>
      <c r="B37" s="51">
        <v>2</v>
      </c>
      <c r="C37" s="74">
        <v>0</v>
      </c>
      <c r="D37" s="166">
        <v>-6.7720000000000002</v>
      </c>
      <c r="E37" s="167">
        <v>-1.0429999999999999</v>
      </c>
      <c r="F37" s="168">
        <v>-0.48799999999999999</v>
      </c>
      <c r="G37" s="54">
        <v>0</v>
      </c>
      <c r="H37" s="55"/>
      <c r="I37" s="55"/>
      <c r="J37" s="48">
        <v>0.26500000000000001</v>
      </c>
      <c r="K37" s="51"/>
    </row>
    <row r="38" spans="1:11" ht="32.25" customHeight="1">
      <c r="A38" s="17" t="s">
        <v>696</v>
      </c>
      <c r="B38" s="214">
        <v>10</v>
      </c>
      <c r="C38" s="74">
        <v>0</v>
      </c>
      <c r="D38" s="166">
        <v>-6.7720000000000002</v>
      </c>
      <c r="E38" s="167">
        <v>-1.0429999999999999</v>
      </c>
      <c r="F38" s="168">
        <v>-0.48799999999999999</v>
      </c>
      <c r="G38" s="54">
        <v>0</v>
      </c>
      <c r="H38" s="55"/>
      <c r="I38" s="55"/>
      <c r="J38" s="49"/>
      <c r="K38" s="51"/>
    </row>
    <row r="39" spans="1:11" ht="32.25" customHeight="1">
      <c r="A39" s="17" t="s">
        <v>6</v>
      </c>
      <c r="B39" s="51">
        <v>3</v>
      </c>
      <c r="C39" s="74">
        <v>0</v>
      </c>
      <c r="D39" s="48">
        <v>-1.1519999999999999</v>
      </c>
      <c r="E39" s="49"/>
      <c r="F39" s="49"/>
      <c r="G39" s="54">
        <v>0</v>
      </c>
      <c r="H39" s="55"/>
      <c r="I39" s="55"/>
      <c r="J39" s="48">
        <v>0.22500000000000001</v>
      </c>
      <c r="K39" s="51"/>
    </row>
    <row r="40" spans="1:11" ht="32.25" customHeight="1">
      <c r="A40" s="17" t="s">
        <v>697</v>
      </c>
      <c r="B40" s="214">
        <v>11</v>
      </c>
      <c r="C40" s="74">
        <v>0</v>
      </c>
      <c r="D40" s="48">
        <v>-1.1519999999999999</v>
      </c>
      <c r="E40" s="49"/>
      <c r="F40" s="49"/>
      <c r="G40" s="54">
        <v>0</v>
      </c>
      <c r="H40" s="55"/>
      <c r="I40" s="55"/>
      <c r="J40" s="49"/>
      <c r="K40" s="51"/>
    </row>
    <row r="41" spans="1:11" ht="32.25" customHeight="1">
      <c r="A41" s="17" t="s">
        <v>7</v>
      </c>
      <c r="B41" s="51">
        <v>4</v>
      </c>
      <c r="C41" s="74">
        <v>0</v>
      </c>
      <c r="D41" s="166">
        <v>-6.0880000000000001</v>
      </c>
      <c r="E41" s="167">
        <v>-0.93400000000000005</v>
      </c>
      <c r="F41" s="168">
        <v>-0.437</v>
      </c>
      <c r="G41" s="54">
        <v>0</v>
      </c>
      <c r="H41" s="55"/>
      <c r="I41" s="55"/>
      <c r="J41" s="48">
        <v>0.22500000000000001</v>
      </c>
      <c r="K41" s="51"/>
    </row>
    <row r="42" spans="1:11" ht="32.25" customHeight="1">
      <c r="A42" s="17" t="s">
        <v>698</v>
      </c>
      <c r="B42" s="214">
        <v>12</v>
      </c>
      <c r="C42" s="74">
        <v>0</v>
      </c>
      <c r="D42" s="166">
        <v>-6.0880000000000001</v>
      </c>
      <c r="E42" s="167">
        <v>-0.93400000000000005</v>
      </c>
      <c r="F42" s="168">
        <v>-0.437</v>
      </c>
      <c r="G42" s="54">
        <v>0</v>
      </c>
      <c r="H42" s="55"/>
      <c r="I42" s="55"/>
      <c r="J42" s="49"/>
      <c r="K42" s="51"/>
    </row>
    <row r="43" spans="1:11" ht="32.25" customHeight="1">
      <c r="A43" s="17" t="s">
        <v>8</v>
      </c>
      <c r="B43" s="51" t="s">
        <v>750</v>
      </c>
      <c r="C43" s="74">
        <v>0</v>
      </c>
      <c r="D43" s="48">
        <v>-0.61599999999999999</v>
      </c>
      <c r="E43" s="49"/>
      <c r="F43" s="49"/>
      <c r="G43" s="54">
        <v>414.59</v>
      </c>
      <c r="H43" s="55"/>
      <c r="I43" s="55"/>
      <c r="J43" s="48">
        <v>0.20599999999999999</v>
      </c>
      <c r="K43" s="51"/>
    </row>
    <row r="44" spans="1:11" ht="32.25" customHeight="1">
      <c r="A44" s="17" t="s">
        <v>699</v>
      </c>
      <c r="B44" s="214">
        <v>13</v>
      </c>
      <c r="C44" s="74">
        <v>0</v>
      </c>
      <c r="D44" s="48">
        <v>-0.61599999999999999</v>
      </c>
      <c r="E44" s="49"/>
      <c r="F44" s="49"/>
      <c r="G44" s="54">
        <v>414.59</v>
      </c>
      <c r="H44" s="55"/>
      <c r="I44" s="55"/>
      <c r="J44" s="49"/>
      <c r="K44" s="51"/>
    </row>
    <row r="45" spans="1:11" ht="32.25" customHeight="1">
      <c r="A45" s="17" t="s">
        <v>9</v>
      </c>
      <c r="B45" s="51">
        <v>6</v>
      </c>
      <c r="C45" s="74">
        <v>0</v>
      </c>
      <c r="D45" s="166">
        <v>-3.327</v>
      </c>
      <c r="E45" s="167">
        <v>-0.49099999999999999</v>
      </c>
      <c r="F45" s="168">
        <v>-0.22900000000000001</v>
      </c>
      <c r="G45" s="54">
        <v>414.59</v>
      </c>
      <c r="H45" s="55"/>
      <c r="I45" s="55"/>
      <c r="J45" s="48">
        <v>0.20599999999999999</v>
      </c>
      <c r="K45" s="51"/>
    </row>
    <row r="46" spans="1:11" ht="32.25" customHeight="1">
      <c r="A46" s="17" t="s">
        <v>700</v>
      </c>
      <c r="B46" s="214">
        <v>14</v>
      </c>
      <c r="C46" s="74">
        <v>0</v>
      </c>
      <c r="D46" s="166">
        <v>-3.327</v>
      </c>
      <c r="E46" s="167">
        <v>-0.49099999999999999</v>
      </c>
      <c r="F46" s="168">
        <v>-0.22900000000000001</v>
      </c>
      <c r="G46" s="54">
        <v>414.59</v>
      </c>
      <c r="H46" s="55"/>
      <c r="I46" s="55"/>
      <c r="J46" s="49"/>
      <c r="K46" s="5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I10:K10"/>
    <mergeCell ref="G8:H8"/>
    <mergeCell ref="E1:K1"/>
    <mergeCell ref="G10:H10"/>
    <mergeCell ref="A2:K2"/>
    <mergeCell ref="C5:D5"/>
    <mergeCell ref="C6:D6"/>
    <mergeCell ref="G5:H5"/>
    <mergeCell ref="G6:H6"/>
    <mergeCell ref="G4:K4"/>
    <mergeCell ref="A4:E4"/>
    <mergeCell ref="C7:D7"/>
    <mergeCell ref="G9:H9"/>
    <mergeCell ref="G7:H7"/>
    <mergeCell ref="C8:D8"/>
    <mergeCell ref="C9:D9"/>
    <mergeCell ref="B10:E10"/>
  </mergeCells>
  <phoneticPr fontId="6"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26"/>
  <sheetViews>
    <sheetView zoomScale="85" zoomScaleNormal="85" zoomScaleSheetLayoutView="100" workbookViewId="0"/>
  </sheetViews>
  <sheetFormatPr defaultRowHeight="12.75"/>
  <cols>
    <col min="1" max="1" width="8.7109375" style="61" customWidth="1"/>
    <col min="2" max="2" width="21.42578125" style="61" customWidth="1"/>
    <col min="3" max="3" width="8.7109375" style="61" customWidth="1"/>
    <col min="4" max="4" width="23.140625" style="67" customWidth="1"/>
    <col min="5" max="5" width="15.7109375" style="67" customWidth="1"/>
    <col min="6" max="8" width="15.85546875" style="67" customWidth="1"/>
    <col min="9" max="9" width="15.85546875" style="68" customWidth="1"/>
    <col min="10" max="11" width="15.85546875" style="69" customWidth="1"/>
    <col min="12" max="13" width="15.85546875" style="61" customWidth="1"/>
    <col min="14" max="16384" width="9.140625" style="61"/>
  </cols>
  <sheetData>
    <row r="1" spans="1:13" ht="26.25" customHeight="1">
      <c r="A1" s="60" t="s">
        <v>88</v>
      </c>
      <c r="B1" s="60"/>
      <c r="C1" s="264"/>
      <c r="D1" s="264"/>
      <c r="E1" s="268" t="s">
        <v>181</v>
      </c>
      <c r="F1" s="269"/>
      <c r="G1" s="269"/>
      <c r="H1" s="269"/>
      <c r="I1" s="269"/>
      <c r="J1" s="269"/>
      <c r="K1" s="269"/>
      <c r="L1" s="269"/>
      <c r="M1" s="269"/>
    </row>
    <row r="2" spans="1:13" s="62" customFormat="1" ht="32.25" customHeight="1">
      <c r="A2" s="265" t="str">
        <f>Overview!B4&amp; " - Effective from "&amp;Overview!D4&amp;" - "&amp;Overview!E4&amp;" EDCM charges"</f>
        <v>Scottish Hydro Electric Power Distribution plc - Effective from 1 April 2020 - Final EDCM charges</v>
      </c>
      <c r="B2" s="266"/>
      <c r="C2" s="266"/>
      <c r="D2" s="266"/>
      <c r="E2" s="266"/>
      <c r="F2" s="266"/>
      <c r="G2" s="266"/>
      <c r="H2" s="266"/>
      <c r="I2" s="266"/>
      <c r="J2" s="266"/>
      <c r="K2" s="266"/>
      <c r="L2" s="266"/>
      <c r="M2" s="267"/>
    </row>
    <row r="3" spans="1:13" s="97" customFormat="1" ht="18">
      <c r="A3" s="94"/>
      <c r="B3" s="94"/>
      <c r="C3" s="94"/>
      <c r="D3" s="94"/>
      <c r="E3" s="94"/>
      <c r="F3" s="94"/>
      <c r="G3" s="94"/>
      <c r="H3" s="94"/>
      <c r="I3" s="94"/>
      <c r="J3" s="94"/>
      <c r="K3" s="94"/>
      <c r="L3" s="94"/>
      <c r="M3" s="94"/>
    </row>
    <row r="4" spans="1:13" s="97" customFormat="1" ht="23.25" customHeight="1">
      <c r="A4" s="250" t="s">
        <v>498</v>
      </c>
      <c r="B4" s="250"/>
      <c r="C4" s="250"/>
      <c r="D4" s="250"/>
      <c r="E4" s="250"/>
      <c r="F4" s="250"/>
      <c r="G4" s="94"/>
      <c r="H4" s="94"/>
      <c r="I4" s="94"/>
      <c r="J4" s="94"/>
      <c r="K4" s="94"/>
      <c r="L4" s="94"/>
      <c r="M4" s="94"/>
    </row>
    <row r="5" spans="1:13" s="97" customFormat="1" ht="18">
      <c r="A5" s="271" t="s">
        <v>81</v>
      </c>
      <c r="B5" s="272"/>
      <c r="C5" s="272"/>
      <c r="D5" s="263" t="s">
        <v>493</v>
      </c>
      <c r="E5" s="263"/>
      <c r="F5" s="263"/>
      <c r="G5" s="94"/>
      <c r="H5" s="94"/>
      <c r="I5" s="94"/>
      <c r="J5" s="94"/>
      <c r="K5" s="94"/>
      <c r="L5" s="94"/>
      <c r="M5" s="94"/>
    </row>
    <row r="6" spans="1:13" s="97" customFormat="1" ht="47.25" customHeight="1">
      <c r="A6" s="248" t="s">
        <v>492</v>
      </c>
      <c r="B6" s="248"/>
      <c r="C6" s="248"/>
      <c r="D6" s="270" t="s">
        <v>732</v>
      </c>
      <c r="E6" s="270"/>
      <c r="F6" s="270"/>
      <c r="G6" s="94"/>
      <c r="H6" s="94"/>
      <c r="I6" s="94"/>
      <c r="J6" s="94"/>
      <c r="K6" s="94"/>
      <c r="L6" s="94"/>
      <c r="M6" s="94"/>
    </row>
    <row r="7" spans="1:13" s="97" customFormat="1" ht="18">
      <c r="A7" s="248" t="s">
        <v>82</v>
      </c>
      <c r="B7" s="248"/>
      <c r="C7" s="248"/>
      <c r="D7" s="270" t="s">
        <v>83</v>
      </c>
      <c r="E7" s="270"/>
      <c r="F7" s="270"/>
      <c r="G7" s="94"/>
      <c r="H7" s="94"/>
      <c r="I7" s="94"/>
      <c r="J7" s="94"/>
      <c r="K7" s="94"/>
      <c r="L7" s="94"/>
      <c r="M7" s="94"/>
    </row>
    <row r="8" spans="1:13" s="97" customFormat="1" ht="18">
      <c r="A8" s="94"/>
      <c r="B8" s="94"/>
      <c r="C8" s="94"/>
      <c r="D8" s="94"/>
      <c r="E8" s="94"/>
      <c r="F8" s="94"/>
      <c r="G8" s="94"/>
      <c r="H8" s="94"/>
      <c r="I8" s="94"/>
      <c r="J8" s="94"/>
      <c r="K8" s="94"/>
      <c r="L8" s="94"/>
      <c r="M8" s="94"/>
    </row>
    <row r="9" spans="1:13" ht="51">
      <c r="A9" s="64" t="s">
        <v>712</v>
      </c>
      <c r="B9" s="63" t="s">
        <v>469</v>
      </c>
      <c r="C9" s="64" t="s">
        <v>713</v>
      </c>
      <c r="D9" s="63" t="s">
        <v>470</v>
      </c>
      <c r="E9" s="65" t="s">
        <v>711</v>
      </c>
      <c r="F9" s="66" t="s">
        <v>631</v>
      </c>
      <c r="G9" s="65" t="s">
        <v>486</v>
      </c>
      <c r="H9" s="65" t="s">
        <v>627</v>
      </c>
      <c r="I9" s="154" t="s">
        <v>689</v>
      </c>
      <c r="J9" s="66" t="s">
        <v>632</v>
      </c>
      <c r="K9" s="65" t="s">
        <v>487</v>
      </c>
      <c r="L9" s="65" t="s">
        <v>628</v>
      </c>
      <c r="M9" s="154" t="s">
        <v>690</v>
      </c>
    </row>
    <row r="10" spans="1:13">
      <c r="A10" s="109">
        <v>595</v>
      </c>
      <c r="B10" s="215">
        <v>1712385815400</v>
      </c>
      <c r="C10" s="109" t="s">
        <v>751</v>
      </c>
      <c r="D10" s="215"/>
      <c r="E10" s="216" t="s">
        <v>752</v>
      </c>
      <c r="F10" s="70">
        <v>0</v>
      </c>
      <c r="G10" s="71">
        <v>308.02</v>
      </c>
      <c r="H10" s="71">
        <v>10.74</v>
      </c>
      <c r="I10" s="71">
        <v>10.74</v>
      </c>
      <c r="J10" s="72">
        <v>0</v>
      </c>
      <c r="K10" s="73">
        <v>0</v>
      </c>
      <c r="L10" s="73">
        <v>0</v>
      </c>
      <c r="M10" s="73">
        <v>0</v>
      </c>
    </row>
    <row r="11" spans="1:13">
      <c r="A11" s="109">
        <v>596</v>
      </c>
      <c r="B11" s="215">
        <v>1700051251844</v>
      </c>
      <c r="C11" s="109" t="s">
        <v>751</v>
      </c>
      <c r="D11" s="215"/>
      <c r="E11" s="216" t="s">
        <v>753</v>
      </c>
      <c r="F11" s="70">
        <v>0</v>
      </c>
      <c r="G11" s="71">
        <v>583.20000000000005</v>
      </c>
      <c r="H11" s="71">
        <v>4.34</v>
      </c>
      <c r="I11" s="71">
        <v>4.34</v>
      </c>
      <c r="J11" s="72">
        <v>0</v>
      </c>
      <c r="K11" s="73">
        <v>0</v>
      </c>
      <c r="L11" s="73">
        <v>0</v>
      </c>
      <c r="M11" s="73">
        <v>0</v>
      </c>
    </row>
    <row r="12" spans="1:13">
      <c r="A12" s="109">
        <v>597</v>
      </c>
      <c r="B12" s="215">
        <v>1711602345053</v>
      </c>
      <c r="C12" s="109" t="s">
        <v>751</v>
      </c>
      <c r="D12" s="215"/>
      <c r="E12" s="216" t="s">
        <v>754</v>
      </c>
      <c r="F12" s="70">
        <v>0</v>
      </c>
      <c r="G12" s="71">
        <v>308.02</v>
      </c>
      <c r="H12" s="71">
        <v>14.65</v>
      </c>
      <c r="I12" s="71">
        <v>14.65</v>
      </c>
      <c r="J12" s="72">
        <v>0</v>
      </c>
      <c r="K12" s="73">
        <v>0</v>
      </c>
      <c r="L12" s="73">
        <v>0</v>
      </c>
      <c r="M12" s="73">
        <v>0</v>
      </c>
    </row>
    <row r="13" spans="1:13">
      <c r="A13" s="109">
        <v>598</v>
      </c>
      <c r="B13" s="215">
        <v>1717121416604</v>
      </c>
      <c r="C13" s="109">
        <v>530</v>
      </c>
      <c r="D13" s="215">
        <v>1700052708460</v>
      </c>
      <c r="E13" s="216" t="s">
        <v>755</v>
      </c>
      <c r="F13" s="70">
        <v>0</v>
      </c>
      <c r="G13" s="71">
        <v>143.4</v>
      </c>
      <c r="H13" s="71">
        <v>2.36</v>
      </c>
      <c r="I13" s="71">
        <v>2.36</v>
      </c>
      <c r="J13" s="72">
        <v>0</v>
      </c>
      <c r="K13" s="73">
        <v>164.62</v>
      </c>
      <c r="L13" s="73">
        <v>0.05</v>
      </c>
      <c r="M13" s="73">
        <v>0.05</v>
      </c>
    </row>
    <row r="14" spans="1:13">
      <c r="A14" s="109">
        <v>560</v>
      </c>
      <c r="B14" s="215">
        <v>1700051737559</v>
      </c>
      <c r="C14" s="109">
        <v>520</v>
      </c>
      <c r="D14" s="215">
        <v>1700051732541</v>
      </c>
      <c r="E14" s="216" t="s">
        <v>756</v>
      </c>
      <c r="F14" s="70">
        <v>0</v>
      </c>
      <c r="G14" s="71">
        <v>2.38</v>
      </c>
      <c r="H14" s="71">
        <v>2.33</v>
      </c>
      <c r="I14" s="71">
        <v>2.33</v>
      </c>
      <c r="J14" s="72">
        <v>0</v>
      </c>
      <c r="K14" s="73">
        <v>285.82</v>
      </c>
      <c r="L14" s="73">
        <v>0.05</v>
      </c>
      <c r="M14" s="73">
        <v>0.05</v>
      </c>
    </row>
    <row r="15" spans="1:13">
      <c r="A15" s="109">
        <v>560</v>
      </c>
      <c r="B15" s="215">
        <v>1700051737568</v>
      </c>
      <c r="C15" s="109">
        <v>520</v>
      </c>
      <c r="D15" s="215">
        <v>1700051732550</v>
      </c>
      <c r="E15" s="216" t="s">
        <v>757</v>
      </c>
      <c r="F15" s="70">
        <v>0</v>
      </c>
      <c r="G15" s="71">
        <v>3.62</v>
      </c>
      <c r="H15" s="71">
        <v>2.33</v>
      </c>
      <c r="I15" s="71">
        <v>2.33</v>
      </c>
      <c r="J15" s="72">
        <v>0</v>
      </c>
      <c r="K15" s="73">
        <v>284.58</v>
      </c>
      <c r="L15" s="73">
        <v>0.05</v>
      </c>
      <c r="M15" s="73">
        <v>0.05</v>
      </c>
    </row>
    <row r="16" spans="1:13">
      <c r="A16" s="109">
        <v>562</v>
      </c>
      <c r="B16" s="215">
        <v>1700051741068</v>
      </c>
      <c r="C16" s="109">
        <v>522</v>
      </c>
      <c r="D16" s="215">
        <v>1700051734177</v>
      </c>
      <c r="E16" s="216" t="s">
        <v>758</v>
      </c>
      <c r="F16" s="70">
        <v>0</v>
      </c>
      <c r="G16" s="71">
        <v>93.07</v>
      </c>
      <c r="H16" s="71">
        <v>2.33</v>
      </c>
      <c r="I16" s="71">
        <v>2.33</v>
      </c>
      <c r="J16" s="72">
        <v>0</v>
      </c>
      <c r="K16" s="73">
        <v>195.14</v>
      </c>
      <c r="L16" s="73">
        <v>0.05</v>
      </c>
      <c r="M16" s="73">
        <v>0.05</v>
      </c>
    </row>
    <row r="17" spans="1:13">
      <c r="A17" s="109">
        <v>562</v>
      </c>
      <c r="B17" s="215">
        <v>1700051740988</v>
      </c>
      <c r="C17" s="109">
        <v>522</v>
      </c>
      <c r="D17" s="215">
        <v>1700051737372</v>
      </c>
      <c r="E17" s="216" t="s">
        <v>759</v>
      </c>
      <c r="F17" s="70">
        <v>0</v>
      </c>
      <c r="G17" s="71">
        <v>77.72</v>
      </c>
      <c r="H17" s="71">
        <v>2.33</v>
      </c>
      <c r="I17" s="71">
        <v>2.33</v>
      </c>
      <c r="J17" s="72">
        <v>0</v>
      </c>
      <c r="K17" s="73">
        <v>210.49</v>
      </c>
      <c r="L17" s="73">
        <v>0.05</v>
      </c>
      <c r="M17" s="73">
        <v>0.05</v>
      </c>
    </row>
    <row r="18" spans="1:13">
      <c r="A18" s="109">
        <v>562</v>
      </c>
      <c r="B18" s="215">
        <v>1700051740960</v>
      </c>
      <c r="C18" s="109">
        <v>522</v>
      </c>
      <c r="D18" s="215">
        <v>1700051734121</v>
      </c>
      <c r="E18" s="216" t="s">
        <v>760</v>
      </c>
      <c r="F18" s="70">
        <v>0</v>
      </c>
      <c r="G18" s="71">
        <v>8.6</v>
      </c>
      <c r="H18" s="71">
        <v>2.33</v>
      </c>
      <c r="I18" s="71">
        <v>2.33</v>
      </c>
      <c r="J18" s="72">
        <v>0</v>
      </c>
      <c r="K18" s="73">
        <v>279.60000000000002</v>
      </c>
      <c r="L18" s="73">
        <v>0.05</v>
      </c>
      <c r="M18" s="73">
        <v>0.05</v>
      </c>
    </row>
    <row r="19" spans="1:13">
      <c r="A19" s="109">
        <v>563</v>
      </c>
      <c r="B19" s="215">
        <v>1700051737647</v>
      </c>
      <c r="C19" s="109">
        <v>523</v>
      </c>
      <c r="D19" s="215">
        <v>1700051733944</v>
      </c>
      <c r="E19" s="216" t="s">
        <v>761</v>
      </c>
      <c r="F19" s="70">
        <v>0</v>
      </c>
      <c r="G19" s="71">
        <v>140.03</v>
      </c>
      <c r="H19" s="71">
        <v>2.33</v>
      </c>
      <c r="I19" s="71">
        <v>2.33</v>
      </c>
      <c r="J19" s="72">
        <v>0</v>
      </c>
      <c r="K19" s="73">
        <v>148.18</v>
      </c>
      <c r="L19" s="73">
        <v>0.05</v>
      </c>
      <c r="M19" s="73">
        <v>0.05</v>
      </c>
    </row>
    <row r="20" spans="1:13">
      <c r="A20" s="109">
        <v>564</v>
      </c>
      <c r="B20" s="215">
        <v>1700051765732</v>
      </c>
      <c r="C20" s="109">
        <v>524</v>
      </c>
      <c r="D20" s="215">
        <v>1700051765723</v>
      </c>
      <c r="E20" s="216" t="s">
        <v>762</v>
      </c>
      <c r="F20" s="70">
        <v>0</v>
      </c>
      <c r="G20" s="71">
        <v>622.47</v>
      </c>
      <c r="H20" s="71">
        <v>1.44</v>
      </c>
      <c r="I20" s="71">
        <v>1.44</v>
      </c>
      <c r="J20" s="72">
        <v>0</v>
      </c>
      <c r="K20" s="73">
        <v>0</v>
      </c>
      <c r="L20" s="73">
        <v>0</v>
      </c>
      <c r="M20" s="73">
        <v>0</v>
      </c>
    </row>
    <row r="21" spans="1:13">
      <c r="A21" s="109">
        <v>565</v>
      </c>
      <c r="B21" s="215">
        <v>1721843065002</v>
      </c>
      <c r="C21" s="109">
        <v>525</v>
      </c>
      <c r="D21" s="215">
        <v>1700051732268</v>
      </c>
      <c r="E21" s="216" t="s">
        <v>763</v>
      </c>
      <c r="F21" s="70">
        <v>0</v>
      </c>
      <c r="G21" s="71">
        <v>103.31</v>
      </c>
      <c r="H21" s="71">
        <v>2.78</v>
      </c>
      <c r="I21" s="71">
        <v>2.78</v>
      </c>
      <c r="J21" s="72">
        <v>0</v>
      </c>
      <c r="K21" s="73">
        <v>0</v>
      </c>
      <c r="L21" s="73">
        <v>0</v>
      </c>
      <c r="M21" s="73">
        <v>0</v>
      </c>
    </row>
    <row r="22" spans="1:13">
      <c r="A22" s="109">
        <v>566</v>
      </c>
      <c r="B22" s="215">
        <v>1700051741110</v>
      </c>
      <c r="C22" s="109">
        <v>526</v>
      </c>
      <c r="D22" s="215">
        <v>1700051730386</v>
      </c>
      <c r="E22" s="216" t="s">
        <v>764</v>
      </c>
      <c r="F22" s="70">
        <v>0</v>
      </c>
      <c r="G22" s="71">
        <v>0</v>
      </c>
      <c r="H22" s="71">
        <v>2.58</v>
      </c>
      <c r="I22" s="71">
        <v>2.58</v>
      </c>
      <c r="J22" s="72">
        <v>0</v>
      </c>
      <c r="K22" s="73">
        <v>0</v>
      </c>
      <c r="L22" s="73">
        <v>0.05</v>
      </c>
      <c r="M22" s="73">
        <v>0.05</v>
      </c>
    </row>
    <row r="23" spans="1:13">
      <c r="A23" s="109">
        <v>567</v>
      </c>
      <c r="B23" s="215">
        <v>1700052157576</v>
      </c>
      <c r="C23" s="109">
        <v>527</v>
      </c>
      <c r="D23" s="215">
        <v>1700052157585</v>
      </c>
      <c r="E23" s="216" t="s">
        <v>765</v>
      </c>
      <c r="F23" s="70">
        <v>0</v>
      </c>
      <c r="G23" s="71">
        <v>0.89</v>
      </c>
      <c r="H23" s="71">
        <v>10.75</v>
      </c>
      <c r="I23" s="71">
        <v>10.75</v>
      </c>
      <c r="J23" s="72">
        <v>0</v>
      </c>
      <c r="K23" s="73">
        <v>0</v>
      </c>
      <c r="L23" s="73">
        <v>0</v>
      </c>
      <c r="M23" s="73">
        <v>0</v>
      </c>
    </row>
    <row r="24" spans="1:13">
      <c r="A24" s="109">
        <v>569</v>
      </c>
      <c r="B24" s="215">
        <v>1710056910505</v>
      </c>
      <c r="C24" s="109" t="s">
        <v>751</v>
      </c>
      <c r="D24" s="215"/>
      <c r="E24" s="216" t="s">
        <v>766</v>
      </c>
      <c r="F24" s="70">
        <v>0</v>
      </c>
      <c r="G24" s="71">
        <v>308.02</v>
      </c>
      <c r="H24" s="71">
        <v>13.21</v>
      </c>
      <c r="I24" s="71">
        <v>13.21</v>
      </c>
      <c r="J24" s="72">
        <v>0</v>
      </c>
      <c r="K24" s="73">
        <v>0</v>
      </c>
      <c r="L24" s="73">
        <v>0</v>
      </c>
      <c r="M24" s="73">
        <v>0</v>
      </c>
    </row>
    <row r="25" spans="1:13">
      <c r="A25" s="109">
        <v>713</v>
      </c>
      <c r="B25" s="215">
        <v>1712380671009</v>
      </c>
      <c r="C25" s="109">
        <v>913</v>
      </c>
      <c r="D25" s="215">
        <v>1700051748160</v>
      </c>
      <c r="E25" s="216" t="s">
        <v>767</v>
      </c>
      <c r="F25" s="70">
        <v>0</v>
      </c>
      <c r="G25" s="71">
        <v>2.67</v>
      </c>
      <c r="H25" s="71">
        <v>0.62</v>
      </c>
      <c r="I25" s="71">
        <v>0.62</v>
      </c>
      <c r="J25" s="72">
        <v>0</v>
      </c>
      <c r="K25" s="73">
        <v>0</v>
      </c>
      <c r="L25" s="73">
        <v>0</v>
      </c>
      <c r="M25" s="73">
        <v>0</v>
      </c>
    </row>
    <row r="26" spans="1:13">
      <c r="A26" s="109">
        <v>714</v>
      </c>
      <c r="B26" s="215">
        <v>1712398153703</v>
      </c>
      <c r="C26" s="109">
        <v>914</v>
      </c>
      <c r="D26" s="215">
        <v>1700051731539</v>
      </c>
      <c r="E26" s="216" t="s">
        <v>768</v>
      </c>
      <c r="F26" s="70">
        <v>0</v>
      </c>
      <c r="G26" s="71">
        <v>630.88</v>
      </c>
      <c r="H26" s="71">
        <v>1.04</v>
      </c>
      <c r="I26" s="71">
        <v>1.04</v>
      </c>
      <c r="J26" s="72">
        <v>0</v>
      </c>
      <c r="K26" s="73">
        <v>495.69</v>
      </c>
      <c r="L26" s="73">
        <v>0.05</v>
      </c>
      <c r="M26" s="73">
        <v>0.05</v>
      </c>
    </row>
    <row r="27" spans="1:13">
      <c r="A27" s="109">
        <v>715</v>
      </c>
      <c r="B27" s="215">
        <v>1700051612511</v>
      </c>
      <c r="C27" s="109">
        <v>915</v>
      </c>
      <c r="D27" s="215">
        <v>1700051731548</v>
      </c>
      <c r="E27" s="216" t="s">
        <v>769</v>
      </c>
      <c r="F27" s="70">
        <v>0</v>
      </c>
      <c r="G27" s="71">
        <v>609.45000000000005</v>
      </c>
      <c r="H27" s="71">
        <v>1.04</v>
      </c>
      <c r="I27" s="71">
        <v>1.04</v>
      </c>
      <c r="J27" s="72">
        <v>0</v>
      </c>
      <c r="K27" s="73">
        <v>478.85</v>
      </c>
      <c r="L27" s="73">
        <v>0.05</v>
      </c>
      <c r="M27" s="73">
        <v>0.05</v>
      </c>
    </row>
    <row r="28" spans="1:13">
      <c r="A28" s="109">
        <v>8707</v>
      </c>
      <c r="B28" s="215">
        <v>8707</v>
      </c>
      <c r="C28" s="109">
        <v>8707</v>
      </c>
      <c r="D28" s="215">
        <v>8707</v>
      </c>
      <c r="E28" s="216" t="s">
        <v>770</v>
      </c>
      <c r="F28" s="70">
        <v>0</v>
      </c>
      <c r="G28" s="71">
        <v>0.34</v>
      </c>
      <c r="H28" s="71">
        <v>2.13</v>
      </c>
      <c r="I28" s="71">
        <v>2.13</v>
      </c>
      <c r="J28" s="72">
        <v>0</v>
      </c>
      <c r="K28" s="73">
        <v>0</v>
      </c>
      <c r="L28" s="73">
        <v>0</v>
      </c>
      <c r="M28" s="73">
        <v>0</v>
      </c>
    </row>
    <row r="29" spans="1:13">
      <c r="A29" s="109">
        <v>717</v>
      </c>
      <c r="B29" s="215">
        <v>1700051126888</v>
      </c>
      <c r="C29" s="109">
        <v>917</v>
      </c>
      <c r="D29" s="215">
        <v>1700051731282</v>
      </c>
      <c r="E29" s="216" t="s">
        <v>771</v>
      </c>
      <c r="F29" s="70">
        <v>0</v>
      </c>
      <c r="G29" s="71">
        <v>21.25</v>
      </c>
      <c r="H29" s="71">
        <v>1.45</v>
      </c>
      <c r="I29" s="71">
        <v>1.45</v>
      </c>
      <c r="J29" s="72">
        <v>0</v>
      </c>
      <c r="K29" s="73">
        <v>612.17999999999995</v>
      </c>
      <c r="L29" s="73">
        <v>0.05</v>
      </c>
      <c r="M29" s="73">
        <v>0.05</v>
      </c>
    </row>
    <row r="30" spans="1:13">
      <c r="A30" s="109">
        <v>718</v>
      </c>
      <c r="B30" s="215">
        <v>1700051955969</v>
      </c>
      <c r="C30" s="109">
        <v>918</v>
      </c>
      <c r="D30" s="215">
        <v>1700051955940</v>
      </c>
      <c r="E30" s="216" t="s">
        <v>772</v>
      </c>
      <c r="F30" s="70">
        <v>0</v>
      </c>
      <c r="G30" s="71">
        <v>17.13</v>
      </c>
      <c r="H30" s="71">
        <v>1.58</v>
      </c>
      <c r="I30" s="71">
        <v>1.58</v>
      </c>
      <c r="J30" s="72">
        <v>0</v>
      </c>
      <c r="K30" s="73">
        <v>0</v>
      </c>
      <c r="L30" s="73">
        <v>0</v>
      </c>
      <c r="M30" s="73">
        <v>0</v>
      </c>
    </row>
    <row r="31" spans="1:13">
      <c r="A31" s="109">
        <v>637</v>
      </c>
      <c r="B31" s="215">
        <v>1700051778208</v>
      </c>
      <c r="C31" s="109">
        <v>837</v>
      </c>
      <c r="D31" s="215">
        <v>1700051771578</v>
      </c>
      <c r="E31" s="216" t="s">
        <v>773</v>
      </c>
      <c r="F31" s="70">
        <v>0</v>
      </c>
      <c r="G31" s="71">
        <v>6.45</v>
      </c>
      <c r="H31" s="71">
        <v>1.34</v>
      </c>
      <c r="I31" s="71">
        <v>1.34</v>
      </c>
      <c r="J31" s="72">
        <v>0</v>
      </c>
      <c r="K31" s="73">
        <v>0</v>
      </c>
      <c r="L31" s="73">
        <v>0</v>
      </c>
      <c r="M31" s="73">
        <v>0</v>
      </c>
    </row>
    <row r="32" spans="1:13">
      <c r="A32" s="109">
        <v>8328</v>
      </c>
      <c r="B32" s="215">
        <v>8328</v>
      </c>
      <c r="C32" s="109">
        <v>8328</v>
      </c>
      <c r="D32" s="215">
        <v>8328</v>
      </c>
      <c r="E32" s="216" t="s">
        <v>774</v>
      </c>
      <c r="F32" s="70">
        <v>0</v>
      </c>
      <c r="G32" s="71">
        <v>32.090000000000003</v>
      </c>
      <c r="H32" s="71">
        <v>1.72</v>
      </c>
      <c r="I32" s="71">
        <v>1.72</v>
      </c>
      <c r="J32" s="72">
        <v>0</v>
      </c>
      <c r="K32" s="73">
        <v>14761.14</v>
      </c>
      <c r="L32" s="73">
        <v>0.05</v>
      </c>
      <c r="M32" s="73">
        <v>0.05</v>
      </c>
    </row>
    <row r="33" spans="1:13">
      <c r="A33" s="109">
        <v>722</v>
      </c>
      <c r="B33" s="215">
        <v>1700051742780</v>
      </c>
      <c r="C33" s="109">
        <v>922</v>
      </c>
      <c r="D33" s="215">
        <v>1700051732133</v>
      </c>
      <c r="E33" s="216" t="s">
        <v>775</v>
      </c>
      <c r="F33" s="70">
        <v>0</v>
      </c>
      <c r="G33" s="71">
        <v>2.4</v>
      </c>
      <c r="H33" s="71">
        <v>2.59</v>
      </c>
      <c r="I33" s="71">
        <v>2.59</v>
      </c>
      <c r="J33" s="72">
        <v>0</v>
      </c>
      <c r="K33" s="73">
        <v>0</v>
      </c>
      <c r="L33" s="73">
        <v>0</v>
      </c>
      <c r="M33" s="73">
        <v>0</v>
      </c>
    </row>
    <row r="34" spans="1:13">
      <c r="A34" s="109">
        <v>8696</v>
      </c>
      <c r="B34" s="215">
        <v>8696</v>
      </c>
      <c r="C34" s="109">
        <v>8696</v>
      </c>
      <c r="D34" s="215">
        <v>8696</v>
      </c>
      <c r="E34" s="216" t="s">
        <v>776</v>
      </c>
      <c r="F34" s="70">
        <v>0</v>
      </c>
      <c r="G34" s="71">
        <v>2.94</v>
      </c>
      <c r="H34" s="71">
        <v>2.09</v>
      </c>
      <c r="I34" s="71">
        <v>2.09</v>
      </c>
      <c r="J34" s="72">
        <v>0</v>
      </c>
      <c r="K34" s="73">
        <v>0</v>
      </c>
      <c r="L34" s="73">
        <v>0</v>
      </c>
      <c r="M34" s="73">
        <v>0</v>
      </c>
    </row>
    <row r="35" spans="1:13">
      <c r="A35" s="109">
        <v>723</v>
      </c>
      <c r="B35" s="215">
        <v>1700051976550</v>
      </c>
      <c r="C35" s="109">
        <v>923</v>
      </c>
      <c r="D35" s="215">
        <v>1700051976560</v>
      </c>
      <c r="E35" s="216" t="s">
        <v>777</v>
      </c>
      <c r="F35" s="70">
        <v>0</v>
      </c>
      <c r="G35" s="71">
        <v>4.01</v>
      </c>
      <c r="H35" s="71">
        <v>1.65</v>
      </c>
      <c r="I35" s="71">
        <v>1.65</v>
      </c>
      <c r="J35" s="72">
        <v>0</v>
      </c>
      <c r="K35" s="73">
        <v>0</v>
      </c>
      <c r="L35" s="73">
        <v>0</v>
      </c>
      <c r="M35" s="73">
        <v>0</v>
      </c>
    </row>
    <row r="36" spans="1:13">
      <c r="A36" s="109">
        <v>724</v>
      </c>
      <c r="B36" s="215">
        <v>1700052029865</v>
      </c>
      <c r="C36" s="109">
        <v>924</v>
      </c>
      <c r="D36" s="215">
        <v>1700052029856</v>
      </c>
      <c r="E36" s="216" t="s">
        <v>778</v>
      </c>
      <c r="F36" s="70">
        <v>0</v>
      </c>
      <c r="G36" s="71">
        <v>4.57</v>
      </c>
      <c r="H36" s="71">
        <v>1.54</v>
      </c>
      <c r="I36" s="71">
        <v>1.54</v>
      </c>
      <c r="J36" s="72">
        <v>0</v>
      </c>
      <c r="K36" s="73">
        <v>0</v>
      </c>
      <c r="L36" s="73">
        <v>0</v>
      </c>
      <c r="M36" s="73">
        <v>0</v>
      </c>
    </row>
    <row r="37" spans="1:13">
      <c r="A37" s="109">
        <v>725</v>
      </c>
      <c r="B37" s="215">
        <v>1700051728590</v>
      </c>
      <c r="C37" s="109">
        <v>925</v>
      </c>
      <c r="D37" s="215">
        <v>1700051780216</v>
      </c>
      <c r="E37" s="216" t="s">
        <v>779</v>
      </c>
      <c r="F37" s="70">
        <v>0</v>
      </c>
      <c r="G37" s="71">
        <v>45.74</v>
      </c>
      <c r="H37" s="71">
        <v>0.7</v>
      </c>
      <c r="I37" s="71">
        <v>0.7</v>
      </c>
      <c r="J37" s="72">
        <v>0</v>
      </c>
      <c r="K37" s="73">
        <v>0</v>
      </c>
      <c r="L37" s="73">
        <v>0</v>
      </c>
      <c r="M37" s="73">
        <v>0</v>
      </c>
    </row>
    <row r="38" spans="1:13">
      <c r="A38" s="109">
        <v>726</v>
      </c>
      <c r="B38" s="215">
        <v>1700051703898</v>
      </c>
      <c r="C38" s="109">
        <v>926</v>
      </c>
      <c r="D38" s="215">
        <v>1700051822559</v>
      </c>
      <c r="E38" s="216" t="s">
        <v>780</v>
      </c>
      <c r="F38" s="70">
        <v>0</v>
      </c>
      <c r="G38" s="71">
        <v>4.9800000000000004</v>
      </c>
      <c r="H38" s="71">
        <v>1.47</v>
      </c>
      <c r="I38" s="71">
        <v>1.47</v>
      </c>
      <c r="J38" s="72">
        <v>0</v>
      </c>
      <c r="K38" s="73">
        <v>0</v>
      </c>
      <c r="L38" s="73">
        <v>0</v>
      </c>
      <c r="M38" s="73">
        <v>0</v>
      </c>
    </row>
    <row r="39" spans="1:13">
      <c r="A39" s="109">
        <v>8699</v>
      </c>
      <c r="B39" s="215">
        <v>8699</v>
      </c>
      <c r="C39" s="109">
        <v>8699</v>
      </c>
      <c r="D39" s="215">
        <v>8699</v>
      </c>
      <c r="E39" s="216" t="s">
        <v>781</v>
      </c>
      <c r="F39" s="70">
        <v>0</v>
      </c>
      <c r="G39" s="71">
        <v>82.49</v>
      </c>
      <c r="H39" s="71">
        <v>1.53</v>
      </c>
      <c r="I39" s="71">
        <v>1.53</v>
      </c>
      <c r="J39" s="72">
        <v>0</v>
      </c>
      <c r="K39" s="73">
        <v>0</v>
      </c>
      <c r="L39" s="73">
        <v>0</v>
      </c>
      <c r="M39" s="73">
        <v>0</v>
      </c>
    </row>
    <row r="40" spans="1:13">
      <c r="A40" s="109">
        <v>8699</v>
      </c>
      <c r="B40" s="215">
        <v>8699</v>
      </c>
      <c r="C40" s="109">
        <v>8699</v>
      </c>
      <c r="D40" s="215">
        <v>8699</v>
      </c>
      <c r="E40" s="216" t="s">
        <v>782</v>
      </c>
      <c r="F40" s="70">
        <v>0</v>
      </c>
      <c r="G40" s="71">
        <v>82.49</v>
      </c>
      <c r="H40" s="71">
        <v>1.6</v>
      </c>
      <c r="I40" s="71">
        <v>1.6</v>
      </c>
      <c r="J40" s="72">
        <v>0</v>
      </c>
      <c r="K40" s="73">
        <v>0</v>
      </c>
      <c r="L40" s="73">
        <v>0</v>
      </c>
      <c r="M40" s="73">
        <v>0</v>
      </c>
    </row>
    <row r="41" spans="1:13">
      <c r="A41" s="109">
        <v>727</v>
      </c>
      <c r="B41" s="215">
        <v>1700051782729</v>
      </c>
      <c r="C41" s="109">
        <v>927</v>
      </c>
      <c r="D41" s="215">
        <v>1700051782710</v>
      </c>
      <c r="E41" s="216" t="s">
        <v>783</v>
      </c>
      <c r="F41" s="70">
        <v>0</v>
      </c>
      <c r="G41" s="71">
        <v>3.52</v>
      </c>
      <c r="H41" s="71">
        <v>1.49</v>
      </c>
      <c r="I41" s="71">
        <v>1.49</v>
      </c>
      <c r="J41" s="72">
        <v>0</v>
      </c>
      <c r="K41" s="73">
        <v>0</v>
      </c>
      <c r="L41" s="73">
        <v>0</v>
      </c>
      <c r="M41" s="73">
        <v>0</v>
      </c>
    </row>
    <row r="42" spans="1:13">
      <c r="A42" s="109">
        <v>730</v>
      </c>
      <c r="B42" s="215">
        <v>1700051741990</v>
      </c>
      <c r="C42" s="109">
        <v>930</v>
      </c>
      <c r="D42" s="215">
        <v>1700051732286</v>
      </c>
      <c r="E42" s="216" t="s">
        <v>784</v>
      </c>
      <c r="F42" s="70">
        <v>0</v>
      </c>
      <c r="G42" s="71">
        <v>5.16</v>
      </c>
      <c r="H42" s="71">
        <v>1.93</v>
      </c>
      <c r="I42" s="71">
        <v>1.93</v>
      </c>
      <c r="J42" s="72">
        <v>0</v>
      </c>
      <c r="K42" s="73">
        <v>0</v>
      </c>
      <c r="L42" s="73">
        <v>0</v>
      </c>
      <c r="M42" s="73">
        <v>0</v>
      </c>
    </row>
    <row r="43" spans="1:13">
      <c r="A43" s="109">
        <v>731</v>
      </c>
      <c r="B43" s="215">
        <v>1700051584955</v>
      </c>
      <c r="C43" s="109">
        <v>931</v>
      </c>
      <c r="D43" s="215">
        <v>1700051732374</v>
      </c>
      <c r="E43" s="216" t="s">
        <v>785</v>
      </c>
      <c r="F43" s="70">
        <v>0</v>
      </c>
      <c r="G43" s="71">
        <v>6.44</v>
      </c>
      <c r="H43" s="71">
        <v>1.64</v>
      </c>
      <c r="I43" s="71">
        <v>1.64</v>
      </c>
      <c r="J43" s="72">
        <v>0</v>
      </c>
      <c r="K43" s="73">
        <v>0</v>
      </c>
      <c r="L43" s="73">
        <v>0</v>
      </c>
      <c r="M43" s="73">
        <v>0</v>
      </c>
    </row>
    <row r="44" spans="1:13">
      <c r="A44" s="109">
        <v>732</v>
      </c>
      <c r="B44" s="215">
        <v>1700052249980</v>
      </c>
      <c r="C44" s="109">
        <v>932</v>
      </c>
      <c r="D44" s="215">
        <v>1700052249999</v>
      </c>
      <c r="E44" s="216" t="s">
        <v>786</v>
      </c>
      <c r="F44" s="70">
        <v>0</v>
      </c>
      <c r="G44" s="71">
        <v>6.31</v>
      </c>
      <c r="H44" s="71">
        <v>1.54</v>
      </c>
      <c r="I44" s="71">
        <v>1.54</v>
      </c>
      <c r="J44" s="72">
        <v>0</v>
      </c>
      <c r="K44" s="73">
        <v>1514.52</v>
      </c>
      <c r="L44" s="73">
        <v>0.05</v>
      </c>
      <c r="M44" s="73">
        <v>0.05</v>
      </c>
    </row>
    <row r="45" spans="1:13">
      <c r="A45" s="109">
        <v>787</v>
      </c>
      <c r="B45" s="215">
        <v>1700051754020</v>
      </c>
      <c r="C45" s="109">
        <v>987</v>
      </c>
      <c r="D45" s="215">
        <v>1700051754011</v>
      </c>
      <c r="E45" s="216" t="s">
        <v>787</v>
      </c>
      <c r="F45" s="70">
        <v>0</v>
      </c>
      <c r="G45" s="71">
        <v>13.42</v>
      </c>
      <c r="H45" s="71">
        <v>0.66</v>
      </c>
      <c r="I45" s="71">
        <v>0.66</v>
      </c>
      <c r="J45" s="72">
        <v>0</v>
      </c>
      <c r="K45" s="73">
        <v>0</v>
      </c>
      <c r="L45" s="73">
        <v>0</v>
      </c>
      <c r="M45" s="73">
        <v>0</v>
      </c>
    </row>
    <row r="46" spans="1:13">
      <c r="A46" s="109">
        <v>8688</v>
      </c>
      <c r="B46" s="215">
        <v>8688</v>
      </c>
      <c r="C46" s="109">
        <v>8688</v>
      </c>
      <c r="D46" s="215">
        <v>8688</v>
      </c>
      <c r="E46" s="216" t="s">
        <v>788</v>
      </c>
      <c r="F46" s="70">
        <v>0</v>
      </c>
      <c r="G46" s="71">
        <v>0.83</v>
      </c>
      <c r="H46" s="71">
        <v>1.44</v>
      </c>
      <c r="I46" s="71">
        <v>1.44</v>
      </c>
      <c r="J46" s="72">
        <v>0</v>
      </c>
      <c r="K46" s="73">
        <v>483.6</v>
      </c>
      <c r="L46" s="73">
        <v>0.05</v>
      </c>
      <c r="M46" s="73">
        <v>0.05</v>
      </c>
    </row>
    <row r="47" spans="1:13">
      <c r="A47" s="109">
        <v>735</v>
      </c>
      <c r="B47" s="215">
        <v>1700051754369</v>
      </c>
      <c r="C47" s="109">
        <v>935</v>
      </c>
      <c r="D47" s="215">
        <v>1700051775660</v>
      </c>
      <c r="E47" s="216" t="s">
        <v>789</v>
      </c>
      <c r="F47" s="70">
        <v>0</v>
      </c>
      <c r="G47" s="71">
        <v>3.41</v>
      </c>
      <c r="H47" s="71">
        <v>1.03</v>
      </c>
      <c r="I47" s="71">
        <v>1.03</v>
      </c>
      <c r="J47" s="72">
        <v>0</v>
      </c>
      <c r="K47" s="73">
        <v>0</v>
      </c>
      <c r="L47" s="73">
        <v>0</v>
      </c>
      <c r="M47" s="73">
        <v>0</v>
      </c>
    </row>
    <row r="48" spans="1:13">
      <c r="A48" s="109">
        <v>736</v>
      </c>
      <c r="B48" s="215">
        <v>1700051754401</v>
      </c>
      <c r="C48" s="109">
        <v>936</v>
      </c>
      <c r="D48" s="215">
        <v>1700051775670</v>
      </c>
      <c r="E48" s="216" t="s">
        <v>790</v>
      </c>
      <c r="F48" s="70">
        <v>0</v>
      </c>
      <c r="G48" s="71">
        <v>3.41</v>
      </c>
      <c r="H48" s="71">
        <v>1.1299999999999999</v>
      </c>
      <c r="I48" s="71">
        <v>1.1299999999999999</v>
      </c>
      <c r="J48" s="72">
        <v>0</v>
      </c>
      <c r="K48" s="73">
        <v>0</v>
      </c>
      <c r="L48" s="73">
        <v>0</v>
      </c>
      <c r="M48" s="73">
        <v>0</v>
      </c>
    </row>
    <row r="49" spans="1:13">
      <c r="A49" s="109">
        <v>737</v>
      </c>
      <c r="B49" s="215">
        <v>1700051742034</v>
      </c>
      <c r="C49" s="109">
        <v>937</v>
      </c>
      <c r="D49" s="215">
        <v>1700051732310</v>
      </c>
      <c r="E49" s="216" t="s">
        <v>791</v>
      </c>
      <c r="F49" s="70">
        <v>0</v>
      </c>
      <c r="G49" s="71">
        <v>4.62</v>
      </c>
      <c r="H49" s="71">
        <v>1.57</v>
      </c>
      <c r="I49" s="71">
        <v>1.57</v>
      </c>
      <c r="J49" s="72">
        <v>0</v>
      </c>
      <c r="K49" s="73">
        <v>0</v>
      </c>
      <c r="L49" s="73">
        <v>0</v>
      </c>
      <c r="M49" s="73">
        <v>0</v>
      </c>
    </row>
    <row r="50" spans="1:13">
      <c r="A50" s="109">
        <v>738</v>
      </c>
      <c r="B50" s="215">
        <v>1700051741077</v>
      </c>
      <c r="C50" s="109">
        <v>938</v>
      </c>
      <c r="D50" s="215">
        <v>1700051734195</v>
      </c>
      <c r="E50" s="216" t="s">
        <v>792</v>
      </c>
      <c r="F50" s="70">
        <v>0</v>
      </c>
      <c r="G50" s="71">
        <v>20.27</v>
      </c>
      <c r="H50" s="71">
        <v>1.44</v>
      </c>
      <c r="I50" s="71">
        <v>1.44</v>
      </c>
      <c r="J50" s="72">
        <v>0</v>
      </c>
      <c r="K50" s="73">
        <v>608.20000000000005</v>
      </c>
      <c r="L50" s="73">
        <v>0.05</v>
      </c>
      <c r="M50" s="73">
        <v>0.05</v>
      </c>
    </row>
    <row r="51" spans="1:13">
      <c r="A51" s="109">
        <v>739</v>
      </c>
      <c r="B51" s="215">
        <v>1700051741086</v>
      </c>
      <c r="C51" s="109">
        <v>939</v>
      </c>
      <c r="D51" s="215">
        <v>1700051734200</v>
      </c>
      <c r="E51" s="216" t="s">
        <v>793</v>
      </c>
      <c r="F51" s="70">
        <v>0</v>
      </c>
      <c r="G51" s="71">
        <v>20.27</v>
      </c>
      <c r="H51" s="71">
        <v>1.44</v>
      </c>
      <c r="I51" s="71">
        <v>1.44</v>
      </c>
      <c r="J51" s="72">
        <v>0</v>
      </c>
      <c r="K51" s="73">
        <v>608.20000000000005</v>
      </c>
      <c r="L51" s="73">
        <v>0.05</v>
      </c>
      <c r="M51" s="73">
        <v>0.05</v>
      </c>
    </row>
    <row r="52" spans="1:13">
      <c r="A52" s="109">
        <v>740</v>
      </c>
      <c r="B52" s="215">
        <v>1700051754313</v>
      </c>
      <c r="C52" s="109">
        <v>940</v>
      </c>
      <c r="D52" s="215">
        <v>1700051781520</v>
      </c>
      <c r="E52" s="216" t="s">
        <v>794</v>
      </c>
      <c r="F52" s="70">
        <v>0</v>
      </c>
      <c r="G52" s="71">
        <v>38.69</v>
      </c>
      <c r="H52" s="71">
        <v>1.65</v>
      </c>
      <c r="I52" s="71">
        <v>1.65</v>
      </c>
      <c r="J52" s="72">
        <v>0</v>
      </c>
      <c r="K52" s="73">
        <v>0</v>
      </c>
      <c r="L52" s="73">
        <v>0</v>
      </c>
      <c r="M52" s="73">
        <v>0</v>
      </c>
    </row>
    <row r="53" spans="1:13">
      <c r="A53" s="109">
        <v>741</v>
      </c>
      <c r="B53" s="215">
        <v>1700051737600</v>
      </c>
      <c r="C53" s="109">
        <v>941</v>
      </c>
      <c r="D53" s="215">
        <v>1700051733536</v>
      </c>
      <c r="E53" s="216" t="s">
        <v>795</v>
      </c>
      <c r="F53" s="70">
        <v>0</v>
      </c>
      <c r="G53" s="71">
        <v>61.85</v>
      </c>
      <c r="H53" s="71">
        <v>1.44</v>
      </c>
      <c r="I53" s="71">
        <v>1.44</v>
      </c>
      <c r="J53" s="72">
        <v>0</v>
      </c>
      <c r="K53" s="73">
        <v>644.29999999999995</v>
      </c>
      <c r="L53" s="73">
        <v>0.05</v>
      </c>
      <c r="M53" s="73">
        <v>0.05</v>
      </c>
    </row>
    <row r="54" spans="1:13">
      <c r="A54" s="109">
        <v>742</v>
      </c>
      <c r="B54" s="215">
        <v>1700051737610</v>
      </c>
      <c r="C54" s="109">
        <v>942</v>
      </c>
      <c r="D54" s="215">
        <v>1700051733689</v>
      </c>
      <c r="E54" s="216" t="s">
        <v>796</v>
      </c>
      <c r="F54" s="70">
        <v>0</v>
      </c>
      <c r="G54" s="71">
        <v>2.4500000000000002</v>
      </c>
      <c r="H54" s="71">
        <v>1.44</v>
      </c>
      <c r="I54" s="71">
        <v>1.44</v>
      </c>
      <c r="J54" s="72">
        <v>0</v>
      </c>
      <c r="K54" s="73">
        <v>514.82000000000005</v>
      </c>
      <c r="L54" s="73">
        <v>0.05</v>
      </c>
      <c r="M54" s="73">
        <v>0.05</v>
      </c>
    </row>
    <row r="55" spans="1:13">
      <c r="A55" s="109">
        <v>743</v>
      </c>
      <c r="B55" s="215">
        <v>1700051746952</v>
      </c>
      <c r="C55" s="109">
        <v>943</v>
      </c>
      <c r="D55" s="215">
        <v>1700051746961</v>
      </c>
      <c r="E55" s="216" t="s">
        <v>797</v>
      </c>
      <c r="F55" s="70">
        <v>0</v>
      </c>
      <c r="G55" s="71">
        <v>2.25</v>
      </c>
      <c r="H55" s="71">
        <v>0.86</v>
      </c>
      <c r="I55" s="71">
        <v>0.86</v>
      </c>
      <c r="J55" s="72">
        <v>0</v>
      </c>
      <c r="K55" s="73">
        <v>0</v>
      </c>
      <c r="L55" s="73">
        <v>0</v>
      </c>
      <c r="M55" s="73">
        <v>0</v>
      </c>
    </row>
    <row r="56" spans="1:13">
      <c r="A56" s="109">
        <v>744</v>
      </c>
      <c r="B56" s="215">
        <v>1700051957664</v>
      </c>
      <c r="C56" s="109">
        <v>944</v>
      </c>
      <c r="D56" s="215">
        <v>1700051957655</v>
      </c>
      <c r="E56" s="216" t="s">
        <v>798</v>
      </c>
      <c r="F56" s="70">
        <v>0</v>
      </c>
      <c r="G56" s="71">
        <v>47.18</v>
      </c>
      <c r="H56" s="71">
        <v>1.44</v>
      </c>
      <c r="I56" s="71">
        <v>1.44</v>
      </c>
      <c r="J56" s="72">
        <v>0</v>
      </c>
      <c r="K56" s="73">
        <v>0</v>
      </c>
      <c r="L56" s="73">
        <v>0</v>
      </c>
      <c r="M56" s="73">
        <v>0</v>
      </c>
    </row>
    <row r="57" spans="1:13">
      <c r="A57" s="109">
        <v>745</v>
      </c>
      <c r="B57" s="215">
        <v>1700052002748</v>
      </c>
      <c r="C57" s="109">
        <v>945</v>
      </c>
      <c r="D57" s="215">
        <v>1700052002710</v>
      </c>
      <c r="E57" s="216" t="s">
        <v>799</v>
      </c>
      <c r="F57" s="70">
        <v>0</v>
      </c>
      <c r="G57" s="71">
        <v>20.78</v>
      </c>
      <c r="H57" s="71">
        <v>1.57</v>
      </c>
      <c r="I57" s="71">
        <v>1.57</v>
      </c>
      <c r="J57" s="72">
        <v>0</v>
      </c>
      <c r="K57" s="73">
        <v>0</v>
      </c>
      <c r="L57" s="73">
        <v>0</v>
      </c>
      <c r="M57" s="73">
        <v>0</v>
      </c>
    </row>
    <row r="58" spans="1:13">
      <c r="A58" s="109">
        <v>746</v>
      </c>
      <c r="B58" s="215">
        <v>1700052002720</v>
      </c>
      <c r="C58" s="109">
        <v>946</v>
      </c>
      <c r="D58" s="215">
        <v>1700052002739</v>
      </c>
      <c r="E58" s="216" t="s">
        <v>800</v>
      </c>
      <c r="F58" s="70">
        <v>0</v>
      </c>
      <c r="G58" s="71">
        <v>47.4</v>
      </c>
      <c r="H58" s="71">
        <v>1.6</v>
      </c>
      <c r="I58" s="71">
        <v>1.6</v>
      </c>
      <c r="J58" s="72">
        <v>0</v>
      </c>
      <c r="K58" s="73">
        <v>0</v>
      </c>
      <c r="L58" s="73">
        <v>0</v>
      </c>
      <c r="M58" s="73">
        <v>0</v>
      </c>
    </row>
    <row r="59" spans="1:13">
      <c r="A59" s="109">
        <v>748</v>
      </c>
      <c r="B59" s="215">
        <v>1700051956466</v>
      </c>
      <c r="C59" s="109">
        <v>948</v>
      </c>
      <c r="D59" s="215">
        <v>1700051956457</v>
      </c>
      <c r="E59" s="216" t="s">
        <v>801</v>
      </c>
      <c r="F59" s="70">
        <v>0</v>
      </c>
      <c r="G59" s="71">
        <v>2.15</v>
      </c>
      <c r="H59" s="71">
        <v>2.38</v>
      </c>
      <c r="I59" s="71">
        <v>2.38</v>
      </c>
      <c r="J59" s="72">
        <v>0</v>
      </c>
      <c r="K59" s="73">
        <v>0</v>
      </c>
      <c r="L59" s="73">
        <v>0</v>
      </c>
      <c r="M59" s="73">
        <v>0</v>
      </c>
    </row>
    <row r="60" spans="1:13">
      <c r="A60" s="109">
        <v>749</v>
      </c>
      <c r="B60" s="215">
        <v>1700051622272</v>
      </c>
      <c r="C60" s="109">
        <v>949</v>
      </c>
      <c r="D60" s="215">
        <v>1700051732151</v>
      </c>
      <c r="E60" s="216" t="s">
        <v>802</v>
      </c>
      <c r="F60" s="70">
        <v>0</v>
      </c>
      <c r="G60" s="71">
        <v>82.56</v>
      </c>
      <c r="H60" s="71">
        <v>2.15</v>
      </c>
      <c r="I60" s="71">
        <v>2.15</v>
      </c>
      <c r="J60" s="72">
        <v>0</v>
      </c>
      <c r="K60" s="73">
        <v>708.67</v>
      </c>
      <c r="L60" s="73">
        <v>0.05</v>
      </c>
      <c r="M60" s="73">
        <v>0.05</v>
      </c>
    </row>
    <row r="61" spans="1:13">
      <c r="A61" s="109">
        <v>753</v>
      </c>
      <c r="B61" s="215">
        <v>1700051965043</v>
      </c>
      <c r="C61" s="109">
        <v>953</v>
      </c>
      <c r="D61" s="215">
        <v>1700051965052</v>
      </c>
      <c r="E61" s="216" t="s">
        <v>803</v>
      </c>
      <c r="F61" s="70">
        <v>0</v>
      </c>
      <c r="G61" s="71">
        <v>3.76</v>
      </c>
      <c r="H61" s="71">
        <v>1.77</v>
      </c>
      <c r="I61" s="71">
        <v>1.77</v>
      </c>
      <c r="J61" s="72">
        <v>0</v>
      </c>
      <c r="K61" s="73">
        <v>1106.03</v>
      </c>
      <c r="L61" s="73">
        <v>0.05</v>
      </c>
      <c r="M61" s="73">
        <v>0.05</v>
      </c>
    </row>
    <row r="62" spans="1:13">
      <c r="A62" s="109">
        <v>754</v>
      </c>
      <c r="B62" s="215">
        <v>1700051740923</v>
      </c>
      <c r="C62" s="109">
        <v>954</v>
      </c>
      <c r="D62" s="215">
        <v>1700051734103</v>
      </c>
      <c r="E62" s="216" t="s">
        <v>804</v>
      </c>
      <c r="F62" s="70">
        <v>0</v>
      </c>
      <c r="G62" s="71">
        <v>0.33</v>
      </c>
      <c r="H62" s="71">
        <v>1.44</v>
      </c>
      <c r="I62" s="71">
        <v>1.44</v>
      </c>
      <c r="J62" s="72">
        <v>0</v>
      </c>
      <c r="K62" s="73">
        <v>81.87</v>
      </c>
      <c r="L62" s="73">
        <v>0.05</v>
      </c>
      <c r="M62" s="73">
        <v>0.05</v>
      </c>
    </row>
    <row r="63" spans="1:13">
      <c r="A63" s="109">
        <v>756</v>
      </c>
      <c r="B63" s="215">
        <v>1700051770412</v>
      </c>
      <c r="C63" s="109">
        <v>956</v>
      </c>
      <c r="D63" s="215">
        <v>1700051770403</v>
      </c>
      <c r="E63" s="216" t="s">
        <v>805</v>
      </c>
      <c r="F63" s="70">
        <v>0</v>
      </c>
      <c r="G63" s="71">
        <v>4</v>
      </c>
      <c r="H63" s="71">
        <v>1.44</v>
      </c>
      <c r="I63" s="71">
        <v>1.44</v>
      </c>
      <c r="J63" s="72">
        <v>0</v>
      </c>
      <c r="K63" s="73">
        <v>0</v>
      </c>
      <c r="L63" s="73">
        <v>0</v>
      </c>
      <c r="M63" s="73">
        <v>0</v>
      </c>
    </row>
    <row r="64" spans="1:13">
      <c r="A64" s="109">
        <v>758</v>
      </c>
      <c r="B64" s="215">
        <v>1700051742897</v>
      </c>
      <c r="C64" s="109">
        <v>958</v>
      </c>
      <c r="D64" s="215">
        <v>1700051732417</v>
      </c>
      <c r="E64" s="216" t="s">
        <v>806</v>
      </c>
      <c r="F64" s="70">
        <v>0</v>
      </c>
      <c r="G64" s="71">
        <v>33.53</v>
      </c>
      <c r="H64" s="71">
        <v>1.44</v>
      </c>
      <c r="I64" s="71">
        <v>1.44</v>
      </c>
      <c r="J64" s="72">
        <v>0</v>
      </c>
      <c r="K64" s="73">
        <v>0</v>
      </c>
      <c r="L64" s="73">
        <v>0</v>
      </c>
      <c r="M64" s="73">
        <v>0</v>
      </c>
    </row>
    <row r="65" spans="1:13">
      <c r="A65" s="109">
        <v>589</v>
      </c>
      <c r="B65" s="215">
        <v>1700051737629</v>
      </c>
      <c r="C65" s="109">
        <v>529</v>
      </c>
      <c r="D65" s="215">
        <v>1700051733759</v>
      </c>
      <c r="E65" s="216" t="s">
        <v>807</v>
      </c>
      <c r="F65" s="70">
        <v>0</v>
      </c>
      <c r="G65" s="71">
        <v>0.25</v>
      </c>
      <c r="H65" s="71">
        <v>1.44</v>
      </c>
      <c r="I65" s="71">
        <v>1.44</v>
      </c>
      <c r="J65" s="72">
        <v>0</v>
      </c>
      <c r="K65" s="73">
        <v>92.59</v>
      </c>
      <c r="L65" s="73">
        <v>0.05</v>
      </c>
      <c r="M65" s="73">
        <v>0.05</v>
      </c>
    </row>
    <row r="66" spans="1:13">
      <c r="A66" s="109">
        <v>761</v>
      </c>
      <c r="B66" s="215">
        <v>1700051751562</v>
      </c>
      <c r="C66" s="109">
        <v>961</v>
      </c>
      <c r="D66" s="215">
        <v>1700051751553</v>
      </c>
      <c r="E66" s="216" t="s">
        <v>808</v>
      </c>
      <c r="F66" s="70">
        <v>0</v>
      </c>
      <c r="G66" s="71">
        <v>9.34</v>
      </c>
      <c r="H66" s="71">
        <v>1.44</v>
      </c>
      <c r="I66" s="71">
        <v>1.44</v>
      </c>
      <c r="J66" s="72">
        <v>0</v>
      </c>
      <c r="K66" s="73">
        <v>0</v>
      </c>
      <c r="L66" s="73">
        <v>0</v>
      </c>
      <c r="M66" s="73">
        <v>0</v>
      </c>
    </row>
    <row r="67" spans="1:13">
      <c r="A67" s="109">
        <v>8694</v>
      </c>
      <c r="B67" s="215">
        <v>8694</v>
      </c>
      <c r="C67" s="109">
        <v>8694</v>
      </c>
      <c r="D67" s="215">
        <v>8694</v>
      </c>
      <c r="E67" s="216" t="s">
        <v>809</v>
      </c>
      <c r="F67" s="70">
        <v>0</v>
      </c>
      <c r="G67" s="71">
        <v>3.66</v>
      </c>
      <c r="H67" s="71">
        <v>2.14</v>
      </c>
      <c r="I67" s="71">
        <v>2.14</v>
      </c>
      <c r="J67" s="72">
        <v>0</v>
      </c>
      <c r="K67" s="73">
        <v>0</v>
      </c>
      <c r="L67" s="73">
        <v>0</v>
      </c>
      <c r="M67" s="73">
        <v>0</v>
      </c>
    </row>
    <row r="68" spans="1:13">
      <c r="A68" s="109">
        <v>8694</v>
      </c>
      <c r="B68" s="215">
        <v>8694</v>
      </c>
      <c r="C68" s="109">
        <v>8694</v>
      </c>
      <c r="D68" s="215">
        <v>8694</v>
      </c>
      <c r="E68" s="216" t="s">
        <v>810</v>
      </c>
      <c r="F68" s="70">
        <v>0</v>
      </c>
      <c r="G68" s="71">
        <v>17.899999999999999</v>
      </c>
      <c r="H68" s="71">
        <v>2.25</v>
      </c>
      <c r="I68" s="71">
        <v>2.25</v>
      </c>
      <c r="J68" s="72">
        <v>0</v>
      </c>
      <c r="K68" s="73">
        <v>0</v>
      </c>
      <c r="L68" s="73">
        <v>0</v>
      </c>
      <c r="M68" s="73">
        <v>0</v>
      </c>
    </row>
    <row r="69" spans="1:13">
      <c r="A69" s="109">
        <v>762</v>
      </c>
      <c r="B69" s="215">
        <v>1700051737638</v>
      </c>
      <c r="C69" s="109">
        <v>962</v>
      </c>
      <c r="D69" s="215">
        <v>1700051733810</v>
      </c>
      <c r="E69" s="216" t="s">
        <v>811</v>
      </c>
      <c r="F69" s="70">
        <v>0</v>
      </c>
      <c r="G69" s="71">
        <v>15.26</v>
      </c>
      <c r="H69" s="71">
        <v>0.59</v>
      </c>
      <c r="I69" s="71">
        <v>0.59</v>
      </c>
      <c r="J69" s="72">
        <v>0</v>
      </c>
      <c r="K69" s="73">
        <v>1587.26</v>
      </c>
      <c r="L69" s="73">
        <v>0.05</v>
      </c>
      <c r="M69" s="73">
        <v>0.05</v>
      </c>
    </row>
    <row r="70" spans="1:13">
      <c r="A70" s="109">
        <v>763</v>
      </c>
      <c r="B70" s="215">
        <v>1700052250169</v>
      </c>
      <c r="C70" s="109">
        <v>963</v>
      </c>
      <c r="D70" s="215">
        <v>1700052250178</v>
      </c>
      <c r="E70" s="216" t="s">
        <v>812</v>
      </c>
      <c r="F70" s="70">
        <v>0</v>
      </c>
      <c r="G70" s="71">
        <v>9.1</v>
      </c>
      <c r="H70" s="71">
        <v>1.44</v>
      </c>
      <c r="I70" s="71">
        <v>1.44</v>
      </c>
      <c r="J70" s="72">
        <v>0</v>
      </c>
      <c r="K70" s="73">
        <v>957.58</v>
      </c>
      <c r="L70" s="73">
        <v>0.05</v>
      </c>
      <c r="M70" s="73">
        <v>0.05</v>
      </c>
    </row>
    <row r="71" spans="1:13">
      <c r="A71" s="109">
        <v>767</v>
      </c>
      <c r="B71" s="215">
        <v>1700051737683</v>
      </c>
      <c r="C71" s="109">
        <v>967</v>
      </c>
      <c r="D71" s="215">
        <v>1700051734015</v>
      </c>
      <c r="E71" s="216" t="s">
        <v>813</v>
      </c>
      <c r="F71" s="70">
        <v>0</v>
      </c>
      <c r="G71" s="71">
        <v>16.260000000000002</v>
      </c>
      <c r="H71" s="71">
        <v>1.44</v>
      </c>
      <c r="I71" s="71">
        <v>1.44</v>
      </c>
      <c r="J71" s="72">
        <v>0</v>
      </c>
      <c r="K71" s="73">
        <v>2601.44</v>
      </c>
      <c r="L71" s="73">
        <v>0.05</v>
      </c>
      <c r="M71" s="73">
        <v>0.05</v>
      </c>
    </row>
    <row r="72" spans="1:13">
      <c r="A72" s="109">
        <v>769</v>
      </c>
      <c r="B72" s="215">
        <v>1700051738092</v>
      </c>
      <c r="C72" s="109">
        <v>969</v>
      </c>
      <c r="D72" s="215">
        <v>1700051734033</v>
      </c>
      <c r="E72" s="216" t="s">
        <v>814</v>
      </c>
      <c r="F72" s="70">
        <v>0</v>
      </c>
      <c r="G72" s="71">
        <v>0.48</v>
      </c>
      <c r="H72" s="71">
        <v>1.45</v>
      </c>
      <c r="I72" s="71">
        <v>1.45</v>
      </c>
      <c r="J72" s="72">
        <v>0</v>
      </c>
      <c r="K72" s="73">
        <v>150.33000000000001</v>
      </c>
      <c r="L72" s="73">
        <v>0.05</v>
      </c>
      <c r="M72" s="73">
        <v>0.05</v>
      </c>
    </row>
    <row r="73" spans="1:13">
      <c r="A73" s="109">
        <v>8687</v>
      </c>
      <c r="B73" s="215">
        <v>8687</v>
      </c>
      <c r="C73" s="109">
        <v>8687</v>
      </c>
      <c r="D73" s="215">
        <v>8687</v>
      </c>
      <c r="E73" s="216" t="s">
        <v>815</v>
      </c>
      <c r="F73" s="70">
        <v>0</v>
      </c>
      <c r="G73" s="71">
        <v>0.72</v>
      </c>
      <c r="H73" s="71">
        <v>10.25</v>
      </c>
      <c r="I73" s="71">
        <v>10.25</v>
      </c>
      <c r="J73" s="72">
        <v>0</v>
      </c>
      <c r="K73" s="73">
        <v>150.77000000000001</v>
      </c>
      <c r="L73" s="73">
        <v>0.05</v>
      </c>
      <c r="M73" s="73">
        <v>0.05</v>
      </c>
    </row>
    <row r="74" spans="1:13">
      <c r="A74" s="109">
        <v>772</v>
      </c>
      <c r="B74" s="215">
        <v>1700051740950</v>
      </c>
      <c r="C74" s="109">
        <v>972</v>
      </c>
      <c r="D74" s="215">
        <v>1700051734896</v>
      </c>
      <c r="E74" s="216" t="s">
        <v>816</v>
      </c>
      <c r="F74" s="70">
        <v>0</v>
      </c>
      <c r="G74" s="71">
        <v>6.01</v>
      </c>
      <c r="H74" s="71">
        <v>1.44</v>
      </c>
      <c r="I74" s="71">
        <v>1.44</v>
      </c>
      <c r="J74" s="72">
        <v>0</v>
      </c>
      <c r="K74" s="73">
        <v>750.91</v>
      </c>
      <c r="L74" s="73">
        <v>0.05</v>
      </c>
      <c r="M74" s="73">
        <v>0.05</v>
      </c>
    </row>
    <row r="75" spans="1:13">
      <c r="A75" s="109">
        <v>773</v>
      </c>
      <c r="B75" s="215">
        <v>1700051742744</v>
      </c>
      <c r="C75" s="109">
        <v>973</v>
      </c>
      <c r="D75" s="215">
        <v>1700051731690</v>
      </c>
      <c r="E75" s="216" t="s">
        <v>817</v>
      </c>
      <c r="F75" s="70">
        <v>0</v>
      </c>
      <c r="G75" s="71">
        <v>7.26</v>
      </c>
      <c r="H75" s="71">
        <v>1.74</v>
      </c>
      <c r="I75" s="71">
        <v>1.74</v>
      </c>
      <c r="J75" s="72">
        <v>0</v>
      </c>
      <c r="K75" s="73">
        <v>0</v>
      </c>
      <c r="L75" s="73">
        <v>0</v>
      </c>
      <c r="M75" s="73">
        <v>0</v>
      </c>
    </row>
    <row r="76" spans="1:13">
      <c r="A76" s="109">
        <v>774</v>
      </c>
      <c r="B76" s="215">
        <v>1700051742708</v>
      </c>
      <c r="C76" s="109">
        <v>974</v>
      </c>
      <c r="D76" s="215">
        <v>1700051731501</v>
      </c>
      <c r="E76" s="216" t="s">
        <v>818</v>
      </c>
      <c r="F76" s="70">
        <v>0</v>
      </c>
      <c r="G76" s="71">
        <v>6.55</v>
      </c>
      <c r="H76" s="71">
        <v>1.58</v>
      </c>
      <c r="I76" s="71">
        <v>1.58</v>
      </c>
      <c r="J76" s="72">
        <v>0</v>
      </c>
      <c r="K76" s="73">
        <v>0</v>
      </c>
      <c r="L76" s="73">
        <v>0</v>
      </c>
      <c r="M76" s="73">
        <v>0</v>
      </c>
    </row>
    <row r="77" spans="1:13">
      <c r="A77" s="109">
        <v>633</v>
      </c>
      <c r="B77" s="215">
        <v>1700052410683</v>
      </c>
      <c r="C77" s="109">
        <v>833</v>
      </c>
      <c r="D77" s="215">
        <v>1700052410692</v>
      </c>
      <c r="E77" s="216" t="s">
        <v>819</v>
      </c>
      <c r="F77" s="70">
        <v>0</v>
      </c>
      <c r="G77" s="71">
        <v>100.6</v>
      </c>
      <c r="H77" s="71">
        <v>1.31</v>
      </c>
      <c r="I77" s="71">
        <v>1.31</v>
      </c>
      <c r="J77" s="72">
        <v>0</v>
      </c>
      <c r="K77" s="73">
        <v>19485.38</v>
      </c>
      <c r="L77" s="73">
        <v>0.05</v>
      </c>
      <c r="M77" s="73">
        <v>0.05</v>
      </c>
    </row>
    <row r="78" spans="1:13">
      <c r="A78" s="109">
        <v>775</v>
      </c>
      <c r="B78" s="215">
        <v>1700051857055</v>
      </c>
      <c r="C78" s="109">
        <v>975</v>
      </c>
      <c r="D78" s="215">
        <v>1700051857046</v>
      </c>
      <c r="E78" s="216" t="s">
        <v>820</v>
      </c>
      <c r="F78" s="70">
        <v>0</v>
      </c>
      <c r="G78" s="71">
        <v>348.55</v>
      </c>
      <c r="H78" s="71">
        <v>0.76</v>
      </c>
      <c r="I78" s="71">
        <v>0.76</v>
      </c>
      <c r="J78" s="72">
        <v>0</v>
      </c>
      <c r="K78" s="73">
        <v>0</v>
      </c>
      <c r="L78" s="73">
        <v>0</v>
      </c>
      <c r="M78" s="73">
        <v>0</v>
      </c>
    </row>
    <row r="79" spans="1:13">
      <c r="A79" s="109">
        <v>777</v>
      </c>
      <c r="B79" s="215">
        <v>1700052048593</v>
      </c>
      <c r="C79" s="109">
        <v>977</v>
      </c>
      <c r="D79" s="215">
        <v>1700052048584</v>
      </c>
      <c r="E79" s="216" t="s">
        <v>821</v>
      </c>
      <c r="F79" s="70">
        <v>0</v>
      </c>
      <c r="G79" s="71">
        <v>38.92</v>
      </c>
      <c r="H79" s="71">
        <v>1.44</v>
      </c>
      <c r="I79" s="71">
        <v>1.44</v>
      </c>
      <c r="J79" s="72">
        <v>0</v>
      </c>
      <c r="K79" s="73">
        <v>1295.8800000000001</v>
      </c>
      <c r="L79" s="73">
        <v>0.05</v>
      </c>
      <c r="M79" s="73">
        <v>0.05</v>
      </c>
    </row>
    <row r="80" spans="1:13">
      <c r="A80" s="109">
        <v>779</v>
      </c>
      <c r="B80" s="215">
        <v>1700051740890</v>
      </c>
      <c r="C80" s="109">
        <v>979</v>
      </c>
      <c r="D80" s="215">
        <v>1700051734070</v>
      </c>
      <c r="E80" s="216" t="s">
        <v>822</v>
      </c>
      <c r="F80" s="70">
        <v>0</v>
      </c>
      <c r="G80" s="71">
        <v>82.28</v>
      </c>
      <c r="H80" s="71">
        <v>1.44</v>
      </c>
      <c r="I80" s="71">
        <v>1.44</v>
      </c>
      <c r="J80" s="72">
        <v>0</v>
      </c>
      <c r="K80" s="73">
        <v>2139.34</v>
      </c>
      <c r="L80" s="73">
        <v>0.05</v>
      </c>
      <c r="M80" s="73">
        <v>0.05</v>
      </c>
    </row>
    <row r="81" spans="1:13">
      <c r="A81" s="109">
        <v>783</v>
      </c>
      <c r="B81" s="215">
        <v>1700051740905</v>
      </c>
      <c r="C81" s="109">
        <v>983</v>
      </c>
      <c r="D81" s="215">
        <v>1700051734089</v>
      </c>
      <c r="E81" s="216" t="s">
        <v>823</v>
      </c>
      <c r="F81" s="70">
        <v>0</v>
      </c>
      <c r="G81" s="71">
        <v>1.32</v>
      </c>
      <c r="H81" s="71">
        <v>1.44</v>
      </c>
      <c r="I81" s="71">
        <v>1.44</v>
      </c>
      <c r="J81" s="72">
        <v>0</v>
      </c>
      <c r="K81" s="73">
        <v>257.31</v>
      </c>
      <c r="L81" s="73">
        <v>0.05</v>
      </c>
      <c r="M81" s="73">
        <v>0.05</v>
      </c>
    </row>
    <row r="82" spans="1:13">
      <c r="A82" s="109">
        <v>784</v>
      </c>
      <c r="B82" s="215">
        <v>1700051740914</v>
      </c>
      <c r="C82" s="109">
        <v>984</v>
      </c>
      <c r="D82" s="215">
        <v>1700051734098</v>
      </c>
      <c r="E82" s="216" t="s">
        <v>824</v>
      </c>
      <c r="F82" s="70">
        <v>0</v>
      </c>
      <c r="G82" s="71">
        <v>1.32</v>
      </c>
      <c r="H82" s="71">
        <v>1.44</v>
      </c>
      <c r="I82" s="71">
        <v>1.44</v>
      </c>
      <c r="J82" s="72">
        <v>0</v>
      </c>
      <c r="K82" s="73">
        <v>257.31</v>
      </c>
      <c r="L82" s="73">
        <v>0.05</v>
      </c>
      <c r="M82" s="73">
        <v>0.05</v>
      </c>
    </row>
    <row r="83" spans="1:13">
      <c r="A83" s="109" t="s">
        <v>751</v>
      </c>
      <c r="B83" s="215"/>
      <c r="C83" s="109">
        <v>985</v>
      </c>
      <c r="D83" s="215">
        <v>1700051744928</v>
      </c>
      <c r="E83" s="216" t="s">
        <v>825</v>
      </c>
      <c r="F83" s="70">
        <v>0</v>
      </c>
      <c r="G83" s="71">
        <v>0</v>
      </c>
      <c r="H83" s="71">
        <v>0</v>
      </c>
      <c r="I83" s="71">
        <v>0</v>
      </c>
      <c r="J83" s="72">
        <v>0</v>
      </c>
      <c r="K83" s="73">
        <v>2088.67</v>
      </c>
      <c r="L83" s="73">
        <v>0.05</v>
      </c>
      <c r="M83" s="73">
        <v>0.05</v>
      </c>
    </row>
    <row r="84" spans="1:13">
      <c r="A84" s="109">
        <v>786</v>
      </c>
      <c r="B84" s="215">
        <v>1700051742070</v>
      </c>
      <c r="C84" s="109">
        <v>986</v>
      </c>
      <c r="D84" s="215">
        <v>1700051732356</v>
      </c>
      <c r="E84" s="216" t="s">
        <v>826</v>
      </c>
      <c r="F84" s="70">
        <v>0</v>
      </c>
      <c r="G84" s="71">
        <v>389.75</v>
      </c>
      <c r="H84" s="71">
        <v>1.5</v>
      </c>
      <c r="I84" s="71">
        <v>1.5</v>
      </c>
      <c r="J84" s="72">
        <v>0</v>
      </c>
      <c r="K84" s="73">
        <v>0</v>
      </c>
      <c r="L84" s="73">
        <v>0</v>
      </c>
      <c r="M84" s="73">
        <v>0</v>
      </c>
    </row>
    <row r="85" spans="1:13">
      <c r="A85" s="109">
        <v>8689</v>
      </c>
      <c r="B85" s="215">
        <v>8689</v>
      </c>
      <c r="C85" s="109">
        <v>8689</v>
      </c>
      <c r="D85" s="215">
        <v>8689</v>
      </c>
      <c r="E85" s="216" t="s">
        <v>827</v>
      </c>
      <c r="F85" s="70">
        <v>0</v>
      </c>
      <c r="G85" s="71">
        <v>2.19</v>
      </c>
      <c r="H85" s="71">
        <v>1.44</v>
      </c>
      <c r="I85" s="71">
        <v>1.44</v>
      </c>
      <c r="J85" s="72">
        <v>0</v>
      </c>
      <c r="K85" s="73">
        <v>875.68</v>
      </c>
      <c r="L85" s="73">
        <v>0.05</v>
      </c>
      <c r="M85" s="73">
        <v>0.05</v>
      </c>
    </row>
    <row r="86" spans="1:13">
      <c r="A86" s="109">
        <v>8689</v>
      </c>
      <c r="B86" s="215">
        <v>8689</v>
      </c>
      <c r="C86" s="109">
        <v>8689</v>
      </c>
      <c r="D86" s="215">
        <v>8689</v>
      </c>
      <c r="E86" s="216" t="s">
        <v>828</v>
      </c>
      <c r="F86" s="70">
        <v>0</v>
      </c>
      <c r="G86" s="71">
        <v>2.4900000000000002</v>
      </c>
      <c r="H86" s="71">
        <v>1.44</v>
      </c>
      <c r="I86" s="71">
        <v>1.44</v>
      </c>
      <c r="J86" s="72">
        <v>0</v>
      </c>
      <c r="K86" s="73">
        <v>997.65</v>
      </c>
      <c r="L86" s="73">
        <v>0.05</v>
      </c>
      <c r="M86" s="73">
        <v>0.05</v>
      </c>
    </row>
    <row r="87" spans="1:13">
      <c r="A87" s="109">
        <v>789</v>
      </c>
      <c r="B87" s="215">
        <v>1700052121427</v>
      </c>
      <c r="C87" s="109">
        <v>989</v>
      </c>
      <c r="D87" s="215">
        <v>1700052121436</v>
      </c>
      <c r="E87" s="216" t="s">
        <v>829</v>
      </c>
      <c r="F87" s="70">
        <v>0</v>
      </c>
      <c r="G87" s="71">
        <v>2.17</v>
      </c>
      <c r="H87" s="71">
        <v>1.71</v>
      </c>
      <c r="I87" s="71">
        <v>1.71</v>
      </c>
      <c r="J87" s="72">
        <v>0</v>
      </c>
      <c r="K87" s="73">
        <v>686</v>
      </c>
      <c r="L87" s="73">
        <v>0.05</v>
      </c>
      <c r="M87" s="73">
        <v>0.05</v>
      </c>
    </row>
    <row r="88" spans="1:13">
      <c r="A88" s="109">
        <v>791</v>
      </c>
      <c r="B88" s="215">
        <v>1700052276956</v>
      </c>
      <c r="C88" s="109">
        <v>991</v>
      </c>
      <c r="D88" s="215">
        <v>1700052276983</v>
      </c>
      <c r="E88" s="216" t="s">
        <v>830</v>
      </c>
      <c r="F88" s="70">
        <v>0</v>
      </c>
      <c r="G88" s="71">
        <v>4.6500000000000004</v>
      </c>
      <c r="H88" s="71">
        <v>1.48</v>
      </c>
      <c r="I88" s="71">
        <v>1.48</v>
      </c>
      <c r="J88" s="72">
        <v>0</v>
      </c>
      <c r="K88" s="73">
        <v>450.23</v>
      </c>
      <c r="L88" s="73">
        <v>0.05</v>
      </c>
      <c r="M88" s="73">
        <v>0.05</v>
      </c>
    </row>
    <row r="89" spans="1:13">
      <c r="A89" s="109">
        <v>8740</v>
      </c>
      <c r="B89" s="215">
        <v>8740</v>
      </c>
      <c r="C89" s="109">
        <v>8740</v>
      </c>
      <c r="D89" s="215">
        <v>8740</v>
      </c>
      <c r="E89" s="216" t="s">
        <v>831</v>
      </c>
      <c r="F89" s="70">
        <v>0</v>
      </c>
      <c r="G89" s="71">
        <v>3.72</v>
      </c>
      <c r="H89" s="71">
        <v>3.98</v>
      </c>
      <c r="I89" s="71">
        <v>3.98</v>
      </c>
      <c r="J89" s="72">
        <v>0</v>
      </c>
      <c r="K89" s="73">
        <v>3328.59</v>
      </c>
      <c r="L89" s="73">
        <v>0.05</v>
      </c>
      <c r="M89" s="73">
        <v>0.05</v>
      </c>
    </row>
    <row r="90" spans="1:13">
      <c r="A90" s="109">
        <v>607</v>
      </c>
      <c r="B90" s="215">
        <v>1700052336027</v>
      </c>
      <c r="C90" s="109">
        <v>807</v>
      </c>
      <c r="D90" s="215">
        <v>1700052336036</v>
      </c>
      <c r="E90" s="216" t="s">
        <v>832</v>
      </c>
      <c r="F90" s="70">
        <v>0</v>
      </c>
      <c r="G90" s="71">
        <v>17.87</v>
      </c>
      <c r="H90" s="71">
        <v>1.59</v>
      </c>
      <c r="I90" s="71">
        <v>1.59</v>
      </c>
      <c r="J90" s="72">
        <v>0</v>
      </c>
      <c r="K90" s="73">
        <v>1367.1</v>
      </c>
      <c r="L90" s="73">
        <v>0.05</v>
      </c>
      <c r="M90" s="73">
        <v>0.05</v>
      </c>
    </row>
    <row r="91" spans="1:13">
      <c r="A91" s="109">
        <v>608</v>
      </c>
      <c r="B91" s="215">
        <v>1700052371769</v>
      </c>
      <c r="C91" s="109">
        <v>808</v>
      </c>
      <c r="D91" s="215">
        <v>1700052371750</v>
      </c>
      <c r="E91" s="216" t="s">
        <v>833</v>
      </c>
      <c r="F91" s="70">
        <v>0</v>
      </c>
      <c r="G91" s="71">
        <v>478.84</v>
      </c>
      <c r="H91" s="71">
        <v>0.65</v>
      </c>
      <c r="I91" s="71">
        <v>0.65</v>
      </c>
      <c r="J91" s="72">
        <v>0</v>
      </c>
      <c r="K91" s="73">
        <v>0</v>
      </c>
      <c r="L91" s="73">
        <v>0</v>
      </c>
      <c r="M91" s="73">
        <v>0</v>
      </c>
    </row>
    <row r="92" spans="1:13">
      <c r="A92" s="109">
        <v>729</v>
      </c>
      <c r="B92" s="215">
        <v>1700051877993</v>
      </c>
      <c r="C92" s="109">
        <v>929</v>
      </c>
      <c r="D92" s="215">
        <v>1700051877984</v>
      </c>
      <c r="E92" s="216" t="s">
        <v>834</v>
      </c>
      <c r="F92" s="70">
        <v>0</v>
      </c>
      <c r="G92" s="71">
        <v>60.5</v>
      </c>
      <c r="H92" s="71">
        <v>1.53</v>
      </c>
      <c r="I92" s="71">
        <v>1.53</v>
      </c>
      <c r="J92" s="72">
        <v>0</v>
      </c>
      <c r="K92" s="73">
        <v>0</v>
      </c>
      <c r="L92" s="73">
        <v>0</v>
      </c>
      <c r="M92" s="73">
        <v>0</v>
      </c>
    </row>
    <row r="93" spans="1:13">
      <c r="A93" s="109">
        <v>609</v>
      </c>
      <c r="B93" s="215">
        <v>1700052335929</v>
      </c>
      <c r="C93" s="109">
        <v>809</v>
      </c>
      <c r="D93" s="215">
        <v>1700052335938</v>
      </c>
      <c r="E93" s="216" t="s">
        <v>835</v>
      </c>
      <c r="F93" s="70">
        <v>0</v>
      </c>
      <c r="G93" s="71">
        <v>17.850000000000001</v>
      </c>
      <c r="H93" s="71">
        <v>1.52</v>
      </c>
      <c r="I93" s="71">
        <v>1.52</v>
      </c>
      <c r="J93" s="72">
        <v>0</v>
      </c>
      <c r="K93" s="73">
        <v>863.92</v>
      </c>
      <c r="L93" s="73">
        <v>0.05</v>
      </c>
      <c r="M93" s="73">
        <v>0.05</v>
      </c>
    </row>
    <row r="94" spans="1:13">
      <c r="A94" s="109">
        <v>610</v>
      </c>
      <c r="B94" s="215">
        <v>1700052383462</v>
      </c>
      <c r="C94" s="109">
        <v>810</v>
      </c>
      <c r="D94" s="215">
        <v>1700052383471</v>
      </c>
      <c r="E94" s="216" t="s">
        <v>836</v>
      </c>
      <c r="F94" s="70">
        <v>0</v>
      </c>
      <c r="G94" s="71">
        <v>6.31</v>
      </c>
      <c r="H94" s="71">
        <v>1.44</v>
      </c>
      <c r="I94" s="71">
        <v>1.44</v>
      </c>
      <c r="J94" s="72">
        <v>0</v>
      </c>
      <c r="K94" s="73">
        <v>666.01</v>
      </c>
      <c r="L94" s="73">
        <v>0.05</v>
      </c>
      <c r="M94" s="73">
        <v>0.05</v>
      </c>
    </row>
    <row r="95" spans="1:13">
      <c r="A95" s="109">
        <v>611</v>
      </c>
      <c r="B95" s="215">
        <v>1700052250016</v>
      </c>
      <c r="C95" s="109">
        <v>811</v>
      </c>
      <c r="D95" s="215">
        <v>1700052250025</v>
      </c>
      <c r="E95" s="216" t="s">
        <v>837</v>
      </c>
      <c r="F95" s="70">
        <v>0</v>
      </c>
      <c r="G95" s="71">
        <v>7.93</v>
      </c>
      <c r="H95" s="71">
        <v>1.46</v>
      </c>
      <c r="I95" s="71">
        <v>1.46</v>
      </c>
      <c r="J95" s="72">
        <v>0</v>
      </c>
      <c r="K95" s="73">
        <v>625.89</v>
      </c>
      <c r="L95" s="73">
        <v>0.05</v>
      </c>
      <c r="M95" s="73">
        <v>0.05</v>
      </c>
    </row>
    <row r="96" spans="1:13" ht="25.5">
      <c r="A96" s="109">
        <v>612</v>
      </c>
      <c r="B96" s="215">
        <v>1700052333968</v>
      </c>
      <c r="C96" s="109">
        <v>812</v>
      </c>
      <c r="D96" s="215" t="s">
        <v>1591</v>
      </c>
      <c r="E96" s="216" t="s">
        <v>838</v>
      </c>
      <c r="F96" s="70">
        <v>0</v>
      </c>
      <c r="G96" s="71">
        <v>5.46</v>
      </c>
      <c r="H96" s="71">
        <v>1.58</v>
      </c>
      <c r="I96" s="71">
        <v>1.58</v>
      </c>
      <c r="J96" s="72">
        <v>0</v>
      </c>
      <c r="K96" s="73">
        <v>2701.27</v>
      </c>
      <c r="L96" s="73">
        <v>0.05</v>
      </c>
      <c r="M96" s="73">
        <v>0.05</v>
      </c>
    </row>
    <row r="97" spans="1:13">
      <c r="A97" s="109">
        <v>613</v>
      </c>
      <c r="B97" s="215">
        <v>1700052409544</v>
      </c>
      <c r="C97" s="109">
        <v>813</v>
      </c>
      <c r="D97" s="215">
        <v>1700052409553</v>
      </c>
      <c r="E97" s="216" t="s">
        <v>839</v>
      </c>
      <c r="F97" s="70">
        <v>0</v>
      </c>
      <c r="G97" s="71">
        <v>6.89</v>
      </c>
      <c r="H97" s="71">
        <v>1.54</v>
      </c>
      <c r="I97" s="71">
        <v>1.54</v>
      </c>
      <c r="J97" s="72">
        <v>0</v>
      </c>
      <c r="K97" s="73">
        <v>652.98</v>
      </c>
      <c r="L97" s="73">
        <v>0.05</v>
      </c>
      <c r="M97" s="73">
        <v>0.05</v>
      </c>
    </row>
    <row r="98" spans="1:13">
      <c r="A98" s="109">
        <v>614</v>
      </c>
      <c r="B98" s="215">
        <v>1700052409562</v>
      </c>
      <c r="C98" s="109">
        <v>814</v>
      </c>
      <c r="D98" s="215">
        <v>1700052409571</v>
      </c>
      <c r="E98" s="216" t="s">
        <v>840</v>
      </c>
      <c r="F98" s="70">
        <v>0</v>
      </c>
      <c r="G98" s="71">
        <v>19.91</v>
      </c>
      <c r="H98" s="71">
        <v>1.48</v>
      </c>
      <c r="I98" s="71">
        <v>1.48</v>
      </c>
      <c r="J98" s="72">
        <v>0</v>
      </c>
      <c r="K98" s="73">
        <v>2014.93</v>
      </c>
      <c r="L98" s="73">
        <v>0.05</v>
      </c>
      <c r="M98" s="73">
        <v>0.05</v>
      </c>
    </row>
    <row r="99" spans="1:13">
      <c r="A99" s="109">
        <v>615</v>
      </c>
      <c r="B99" s="215">
        <v>1700052279362</v>
      </c>
      <c r="C99" s="109">
        <v>815</v>
      </c>
      <c r="D99" s="215">
        <v>1700052279353</v>
      </c>
      <c r="E99" s="216" t="s">
        <v>841</v>
      </c>
      <c r="F99" s="70">
        <v>0</v>
      </c>
      <c r="G99" s="71">
        <v>40</v>
      </c>
      <c r="H99" s="71">
        <v>1.44</v>
      </c>
      <c r="I99" s="71">
        <v>1.44</v>
      </c>
      <c r="J99" s="72">
        <v>0</v>
      </c>
      <c r="K99" s="73">
        <v>671.95</v>
      </c>
      <c r="L99" s="73">
        <v>0.05</v>
      </c>
      <c r="M99" s="73">
        <v>0.05</v>
      </c>
    </row>
    <row r="100" spans="1:13">
      <c r="A100" s="109">
        <v>703</v>
      </c>
      <c r="B100" s="215">
        <v>1711837745288</v>
      </c>
      <c r="C100" s="109" t="s">
        <v>751</v>
      </c>
      <c r="D100" s="215"/>
      <c r="E100" s="216" t="s">
        <v>842</v>
      </c>
      <c r="F100" s="70">
        <v>0</v>
      </c>
      <c r="G100" s="71">
        <v>678.38</v>
      </c>
      <c r="H100" s="71">
        <v>5.08</v>
      </c>
      <c r="I100" s="71">
        <v>5.08</v>
      </c>
      <c r="J100" s="72">
        <v>0</v>
      </c>
      <c r="K100" s="73">
        <v>0</v>
      </c>
      <c r="L100" s="73">
        <v>0</v>
      </c>
      <c r="M100" s="73">
        <v>0</v>
      </c>
    </row>
    <row r="101" spans="1:13">
      <c r="A101" s="109">
        <v>704</v>
      </c>
      <c r="B101" s="215">
        <v>1712407523002</v>
      </c>
      <c r="C101" s="109" t="s">
        <v>751</v>
      </c>
      <c r="D101" s="215"/>
      <c r="E101" s="216" t="s">
        <v>843</v>
      </c>
      <c r="F101" s="70">
        <v>0</v>
      </c>
      <c r="G101" s="71">
        <v>537.08000000000004</v>
      </c>
      <c r="H101" s="71">
        <v>3.98</v>
      </c>
      <c r="I101" s="71">
        <v>3.98</v>
      </c>
      <c r="J101" s="72">
        <v>0</v>
      </c>
      <c r="K101" s="73">
        <v>0</v>
      </c>
      <c r="L101" s="73">
        <v>0</v>
      </c>
      <c r="M101" s="73">
        <v>0</v>
      </c>
    </row>
    <row r="102" spans="1:13">
      <c r="A102" s="109">
        <v>705</v>
      </c>
      <c r="B102" s="215">
        <v>1714107179708</v>
      </c>
      <c r="C102" s="109" t="s">
        <v>751</v>
      </c>
      <c r="D102" s="215"/>
      <c r="E102" s="216" t="s">
        <v>844</v>
      </c>
      <c r="F102" s="70">
        <v>0</v>
      </c>
      <c r="G102" s="71">
        <v>905.23</v>
      </c>
      <c r="H102" s="71">
        <v>6.77</v>
      </c>
      <c r="I102" s="71">
        <v>6.77</v>
      </c>
      <c r="J102" s="72">
        <v>0</v>
      </c>
      <c r="K102" s="73">
        <v>0</v>
      </c>
      <c r="L102" s="73">
        <v>0</v>
      </c>
      <c r="M102" s="73">
        <v>0</v>
      </c>
    </row>
    <row r="103" spans="1:13" ht="25.5">
      <c r="A103" s="109">
        <v>706</v>
      </c>
      <c r="B103" s="215" t="s">
        <v>845</v>
      </c>
      <c r="C103" s="109" t="s">
        <v>751</v>
      </c>
      <c r="D103" s="215"/>
      <c r="E103" s="216" t="s">
        <v>846</v>
      </c>
      <c r="F103" s="70">
        <v>0</v>
      </c>
      <c r="G103" s="71">
        <v>909.76</v>
      </c>
      <c r="H103" s="71">
        <v>4.78</v>
      </c>
      <c r="I103" s="71">
        <v>4.78</v>
      </c>
      <c r="J103" s="72">
        <v>0</v>
      </c>
      <c r="K103" s="73">
        <v>0</v>
      </c>
      <c r="L103" s="73">
        <v>0</v>
      </c>
      <c r="M103" s="73">
        <v>0</v>
      </c>
    </row>
    <row r="104" spans="1:13">
      <c r="A104" s="109">
        <v>707</v>
      </c>
      <c r="B104" s="215">
        <v>1717159001300</v>
      </c>
      <c r="C104" s="109" t="s">
        <v>751</v>
      </c>
      <c r="D104" s="215"/>
      <c r="E104" s="216" t="s">
        <v>847</v>
      </c>
      <c r="F104" s="70">
        <v>0</v>
      </c>
      <c r="G104" s="71">
        <v>565.39</v>
      </c>
      <c r="H104" s="71">
        <v>3.48</v>
      </c>
      <c r="I104" s="71">
        <v>3.48</v>
      </c>
      <c r="J104" s="72">
        <v>0</v>
      </c>
      <c r="K104" s="73">
        <v>0</v>
      </c>
      <c r="L104" s="73">
        <v>0</v>
      </c>
      <c r="M104" s="73">
        <v>0</v>
      </c>
    </row>
    <row r="105" spans="1:13">
      <c r="A105" s="109">
        <v>708</v>
      </c>
      <c r="B105" s="215">
        <v>1717249710102</v>
      </c>
      <c r="C105" s="109" t="s">
        <v>751</v>
      </c>
      <c r="D105" s="215"/>
      <c r="E105" s="216" t="s">
        <v>848</v>
      </c>
      <c r="F105" s="70">
        <v>0</v>
      </c>
      <c r="G105" s="71">
        <v>909.76</v>
      </c>
      <c r="H105" s="71">
        <v>4.51</v>
      </c>
      <c r="I105" s="71">
        <v>4.51</v>
      </c>
      <c r="J105" s="72">
        <v>0</v>
      </c>
      <c r="K105" s="73">
        <v>0</v>
      </c>
      <c r="L105" s="73">
        <v>0</v>
      </c>
      <c r="M105" s="73">
        <v>0</v>
      </c>
    </row>
    <row r="106" spans="1:13" ht="25.5">
      <c r="A106" s="109">
        <v>710</v>
      </c>
      <c r="B106" s="215" t="s">
        <v>849</v>
      </c>
      <c r="C106" s="109">
        <v>855</v>
      </c>
      <c r="D106" s="215">
        <v>1700052708503</v>
      </c>
      <c r="E106" s="216" t="s">
        <v>850</v>
      </c>
      <c r="F106" s="70">
        <v>0</v>
      </c>
      <c r="G106" s="71">
        <v>980.84</v>
      </c>
      <c r="H106" s="71">
        <v>3.79</v>
      </c>
      <c r="I106" s="71">
        <v>3.79</v>
      </c>
      <c r="J106" s="72">
        <v>0</v>
      </c>
      <c r="K106" s="73">
        <v>121.62</v>
      </c>
      <c r="L106" s="73">
        <v>0.05</v>
      </c>
      <c r="M106" s="73">
        <v>0.05</v>
      </c>
    </row>
    <row r="107" spans="1:13">
      <c r="A107" s="109">
        <v>711</v>
      </c>
      <c r="B107" s="215">
        <v>1712563575006</v>
      </c>
      <c r="C107" s="109" t="s">
        <v>751</v>
      </c>
      <c r="D107" s="215"/>
      <c r="E107" s="216" t="s">
        <v>851</v>
      </c>
      <c r="F107" s="70">
        <v>0</v>
      </c>
      <c r="G107" s="71">
        <v>2201.4</v>
      </c>
      <c r="H107" s="71">
        <v>0.65</v>
      </c>
      <c r="I107" s="71">
        <v>0.65</v>
      </c>
      <c r="J107" s="72">
        <v>0</v>
      </c>
      <c r="K107" s="73">
        <v>0</v>
      </c>
      <c r="L107" s="73">
        <v>0</v>
      </c>
      <c r="M107" s="73">
        <v>0</v>
      </c>
    </row>
    <row r="108" spans="1:13">
      <c r="A108" s="109">
        <v>685</v>
      </c>
      <c r="B108" s="215">
        <v>1711953043404</v>
      </c>
      <c r="C108" s="109" t="s">
        <v>751</v>
      </c>
      <c r="D108" s="215"/>
      <c r="E108" s="216" t="s">
        <v>852</v>
      </c>
      <c r="F108" s="70">
        <v>0</v>
      </c>
      <c r="G108" s="71">
        <v>1740.31</v>
      </c>
      <c r="H108" s="71">
        <v>7.2</v>
      </c>
      <c r="I108" s="71">
        <v>7.2</v>
      </c>
      <c r="J108" s="72">
        <v>0</v>
      </c>
      <c r="K108" s="73">
        <v>0</v>
      </c>
      <c r="L108" s="73">
        <v>0</v>
      </c>
      <c r="M108" s="73">
        <v>0</v>
      </c>
    </row>
    <row r="109" spans="1:13">
      <c r="A109" s="109">
        <v>686</v>
      </c>
      <c r="B109" s="215">
        <v>1712524882004</v>
      </c>
      <c r="C109" s="109" t="s">
        <v>751</v>
      </c>
      <c r="D109" s="215"/>
      <c r="E109" s="216" t="s">
        <v>853</v>
      </c>
      <c r="F109" s="70">
        <v>0</v>
      </c>
      <c r="G109" s="71">
        <v>5376.89</v>
      </c>
      <c r="H109" s="71">
        <v>3.61</v>
      </c>
      <c r="I109" s="71">
        <v>3.61</v>
      </c>
      <c r="J109" s="72">
        <v>0</v>
      </c>
      <c r="K109" s="73">
        <v>0</v>
      </c>
      <c r="L109" s="73">
        <v>0</v>
      </c>
      <c r="M109" s="73">
        <v>0</v>
      </c>
    </row>
    <row r="110" spans="1:13">
      <c r="A110" s="109">
        <v>687</v>
      </c>
      <c r="B110" s="215">
        <v>1711843426252</v>
      </c>
      <c r="C110" s="109" t="s">
        <v>751</v>
      </c>
      <c r="D110" s="215"/>
      <c r="E110" s="216" t="s">
        <v>854</v>
      </c>
      <c r="F110" s="70">
        <v>0</v>
      </c>
      <c r="G110" s="71">
        <v>548.97</v>
      </c>
      <c r="H110" s="71">
        <v>1.54</v>
      </c>
      <c r="I110" s="71">
        <v>1.54</v>
      </c>
      <c r="J110" s="72">
        <v>0</v>
      </c>
      <c r="K110" s="73">
        <v>0</v>
      </c>
      <c r="L110" s="73">
        <v>0</v>
      </c>
      <c r="M110" s="73">
        <v>0</v>
      </c>
    </row>
    <row r="111" spans="1:13">
      <c r="A111" s="109">
        <v>688</v>
      </c>
      <c r="B111" s="215">
        <v>1711929555006</v>
      </c>
      <c r="C111" s="109" t="s">
        <v>751</v>
      </c>
      <c r="D111" s="215"/>
      <c r="E111" s="216" t="s">
        <v>855</v>
      </c>
      <c r="F111" s="70">
        <v>0</v>
      </c>
      <c r="G111" s="71">
        <v>4432.21</v>
      </c>
      <c r="H111" s="71">
        <v>8.11</v>
      </c>
      <c r="I111" s="71">
        <v>8.11</v>
      </c>
      <c r="J111" s="72">
        <v>0</v>
      </c>
      <c r="K111" s="73">
        <v>0</v>
      </c>
      <c r="L111" s="73">
        <v>0</v>
      </c>
      <c r="M111" s="73">
        <v>0</v>
      </c>
    </row>
    <row r="112" spans="1:13">
      <c r="A112" s="109">
        <v>638</v>
      </c>
      <c r="B112" s="215">
        <v>1700051744440</v>
      </c>
      <c r="C112" s="109">
        <v>838</v>
      </c>
      <c r="D112" s="215">
        <v>1700051744459</v>
      </c>
      <c r="E112" s="216" t="s">
        <v>856</v>
      </c>
      <c r="F112" s="70">
        <v>0</v>
      </c>
      <c r="G112" s="71">
        <v>114.59</v>
      </c>
      <c r="H112" s="71">
        <v>0.59</v>
      </c>
      <c r="I112" s="71">
        <v>0.59</v>
      </c>
      <c r="J112" s="72">
        <v>0</v>
      </c>
      <c r="K112" s="73">
        <v>173.62</v>
      </c>
      <c r="L112" s="73">
        <v>0.05</v>
      </c>
      <c r="M112" s="73">
        <v>0.05</v>
      </c>
    </row>
    <row r="113" spans="1:13">
      <c r="A113" s="109">
        <v>689</v>
      </c>
      <c r="B113" s="215">
        <v>1735033416884</v>
      </c>
      <c r="C113" s="109" t="s">
        <v>751</v>
      </c>
      <c r="D113" s="215"/>
      <c r="E113" s="216" t="s">
        <v>857</v>
      </c>
      <c r="F113" s="70">
        <v>0</v>
      </c>
      <c r="G113" s="71">
        <v>308.02</v>
      </c>
      <c r="H113" s="71">
        <v>3.16</v>
      </c>
      <c r="I113" s="71">
        <v>3.16</v>
      </c>
      <c r="J113" s="72">
        <v>0</v>
      </c>
      <c r="K113" s="73">
        <v>0</v>
      </c>
      <c r="L113" s="73">
        <v>0</v>
      </c>
      <c r="M113" s="73">
        <v>0</v>
      </c>
    </row>
    <row r="114" spans="1:13">
      <c r="A114" s="109">
        <v>689</v>
      </c>
      <c r="B114" s="215">
        <v>1745033416880</v>
      </c>
      <c r="C114" s="109" t="s">
        <v>751</v>
      </c>
      <c r="D114" s="215"/>
      <c r="E114" s="216" t="s">
        <v>858</v>
      </c>
      <c r="F114" s="70">
        <v>0</v>
      </c>
      <c r="G114" s="71">
        <v>308.02</v>
      </c>
      <c r="H114" s="71">
        <v>3.21</v>
      </c>
      <c r="I114" s="71">
        <v>3.21</v>
      </c>
      <c r="J114" s="72">
        <v>0</v>
      </c>
      <c r="K114" s="73">
        <v>0</v>
      </c>
      <c r="L114" s="73">
        <v>0</v>
      </c>
      <c r="M114" s="73">
        <v>0</v>
      </c>
    </row>
    <row r="115" spans="1:13">
      <c r="A115" s="109">
        <v>689</v>
      </c>
      <c r="B115" s="215">
        <v>1725033416888</v>
      </c>
      <c r="C115" s="109" t="s">
        <v>751</v>
      </c>
      <c r="D115" s="215"/>
      <c r="E115" s="216" t="s">
        <v>859</v>
      </c>
      <c r="F115" s="70">
        <v>0</v>
      </c>
      <c r="G115" s="71">
        <v>308.02</v>
      </c>
      <c r="H115" s="71">
        <v>2.76</v>
      </c>
      <c r="I115" s="71">
        <v>2.76</v>
      </c>
      <c r="J115" s="72">
        <v>0</v>
      </c>
      <c r="K115" s="73">
        <v>0</v>
      </c>
      <c r="L115" s="73">
        <v>0</v>
      </c>
      <c r="M115" s="73">
        <v>0</v>
      </c>
    </row>
    <row r="116" spans="1:13">
      <c r="A116" s="109">
        <v>689</v>
      </c>
      <c r="B116" s="215">
        <v>1715033416881</v>
      </c>
      <c r="C116" s="109" t="s">
        <v>751</v>
      </c>
      <c r="D116" s="215"/>
      <c r="E116" s="216" t="s">
        <v>860</v>
      </c>
      <c r="F116" s="70">
        <v>0</v>
      </c>
      <c r="G116" s="71">
        <v>308.02</v>
      </c>
      <c r="H116" s="71">
        <v>2.77</v>
      </c>
      <c r="I116" s="71">
        <v>2.77</v>
      </c>
      <c r="J116" s="72">
        <v>0</v>
      </c>
      <c r="K116" s="73">
        <v>0</v>
      </c>
      <c r="L116" s="73">
        <v>0</v>
      </c>
      <c r="M116" s="73">
        <v>0</v>
      </c>
    </row>
    <row r="117" spans="1:13">
      <c r="A117" s="109">
        <v>690</v>
      </c>
      <c r="B117" s="215">
        <v>1715033416924</v>
      </c>
      <c r="C117" s="109" t="s">
        <v>751</v>
      </c>
      <c r="D117" s="215"/>
      <c r="E117" s="216" t="s">
        <v>861</v>
      </c>
      <c r="F117" s="70">
        <v>0</v>
      </c>
      <c r="G117" s="71">
        <v>308.02</v>
      </c>
      <c r="H117" s="71">
        <v>2.34</v>
      </c>
      <c r="I117" s="71">
        <v>2.34</v>
      </c>
      <c r="J117" s="72">
        <v>0</v>
      </c>
      <c r="K117" s="73">
        <v>0</v>
      </c>
      <c r="L117" s="73">
        <v>0</v>
      </c>
      <c r="M117" s="73">
        <v>0</v>
      </c>
    </row>
    <row r="118" spans="1:13">
      <c r="A118" s="109">
        <v>690</v>
      </c>
      <c r="B118" s="215">
        <v>1725033416920</v>
      </c>
      <c r="C118" s="109" t="s">
        <v>751</v>
      </c>
      <c r="D118" s="215"/>
      <c r="E118" s="216" t="s">
        <v>862</v>
      </c>
      <c r="F118" s="70">
        <v>0</v>
      </c>
      <c r="G118" s="71">
        <v>308.02</v>
      </c>
      <c r="H118" s="71">
        <v>2.4</v>
      </c>
      <c r="I118" s="71">
        <v>2.4</v>
      </c>
      <c r="J118" s="72">
        <v>0</v>
      </c>
      <c r="K118" s="73">
        <v>0</v>
      </c>
      <c r="L118" s="73">
        <v>0</v>
      </c>
      <c r="M118" s="73">
        <v>0</v>
      </c>
    </row>
    <row r="119" spans="1:13">
      <c r="A119" s="109">
        <v>616</v>
      </c>
      <c r="B119" s="215">
        <v>1700052338353</v>
      </c>
      <c r="C119" s="109">
        <v>816</v>
      </c>
      <c r="D119" s="215">
        <v>1700052338362</v>
      </c>
      <c r="E119" s="216" t="s">
        <v>863</v>
      </c>
      <c r="F119" s="70">
        <v>0</v>
      </c>
      <c r="G119" s="71">
        <v>15.84</v>
      </c>
      <c r="H119" s="71">
        <v>1.52</v>
      </c>
      <c r="I119" s="71">
        <v>1.52</v>
      </c>
      <c r="J119" s="72">
        <v>0</v>
      </c>
      <c r="K119" s="73">
        <v>3316.47</v>
      </c>
      <c r="L119" s="73">
        <v>0.05</v>
      </c>
      <c r="M119" s="73">
        <v>0.05</v>
      </c>
    </row>
    <row r="120" spans="1:13">
      <c r="A120" s="109">
        <v>617</v>
      </c>
      <c r="B120" s="215">
        <v>1700052478830</v>
      </c>
      <c r="C120" s="109">
        <v>817</v>
      </c>
      <c r="D120" s="215">
        <v>1700052478840</v>
      </c>
      <c r="E120" s="216" t="s">
        <v>864</v>
      </c>
      <c r="F120" s="70">
        <v>0</v>
      </c>
      <c r="G120" s="71">
        <v>21.36</v>
      </c>
      <c r="H120" s="71">
        <v>1.48</v>
      </c>
      <c r="I120" s="71">
        <v>1.48</v>
      </c>
      <c r="J120" s="72">
        <v>0</v>
      </c>
      <c r="K120" s="73">
        <v>861.54</v>
      </c>
      <c r="L120" s="73">
        <v>0.05</v>
      </c>
      <c r="M120" s="73">
        <v>0.05</v>
      </c>
    </row>
    <row r="121" spans="1:13">
      <c r="A121" s="109">
        <v>618</v>
      </c>
      <c r="B121" s="215">
        <v>1700052478868</v>
      </c>
      <c r="C121" s="109">
        <v>818</v>
      </c>
      <c r="D121" s="215">
        <v>1700052478877</v>
      </c>
      <c r="E121" s="216" t="s">
        <v>865</v>
      </c>
      <c r="F121" s="70">
        <v>0</v>
      </c>
      <c r="G121" s="71">
        <v>55.68</v>
      </c>
      <c r="H121" s="71">
        <v>1.47</v>
      </c>
      <c r="I121" s="71">
        <v>1.47</v>
      </c>
      <c r="J121" s="72">
        <v>0</v>
      </c>
      <c r="K121" s="73">
        <v>1347.41</v>
      </c>
      <c r="L121" s="73">
        <v>0.05</v>
      </c>
      <c r="M121" s="73">
        <v>0.05</v>
      </c>
    </row>
    <row r="122" spans="1:13">
      <c r="A122" s="109">
        <v>619</v>
      </c>
      <c r="B122" s="215">
        <v>1700052478812</v>
      </c>
      <c r="C122" s="109">
        <v>819</v>
      </c>
      <c r="D122" s="215">
        <v>1700052478821</v>
      </c>
      <c r="E122" s="216" t="s">
        <v>866</v>
      </c>
      <c r="F122" s="70">
        <v>0</v>
      </c>
      <c r="G122" s="71">
        <v>24.62</v>
      </c>
      <c r="H122" s="71">
        <v>1.45</v>
      </c>
      <c r="I122" s="71">
        <v>1.45</v>
      </c>
      <c r="J122" s="72">
        <v>0</v>
      </c>
      <c r="K122" s="73">
        <v>993.01</v>
      </c>
      <c r="L122" s="73">
        <v>0.05</v>
      </c>
      <c r="M122" s="73">
        <v>0.05</v>
      </c>
    </row>
    <row r="123" spans="1:13">
      <c r="A123" s="109">
        <v>620</v>
      </c>
      <c r="B123" s="215">
        <v>1700052464740</v>
      </c>
      <c r="C123" s="109">
        <v>820</v>
      </c>
      <c r="D123" s="215">
        <v>1700052464759</v>
      </c>
      <c r="E123" s="216" t="s">
        <v>867</v>
      </c>
      <c r="F123" s="70">
        <v>0</v>
      </c>
      <c r="G123" s="71">
        <v>310.73</v>
      </c>
      <c r="H123" s="71">
        <v>3</v>
      </c>
      <c r="I123" s="71">
        <v>3</v>
      </c>
      <c r="J123" s="72">
        <v>0</v>
      </c>
      <c r="K123" s="73">
        <v>794.08</v>
      </c>
      <c r="L123" s="73">
        <v>0.05</v>
      </c>
      <c r="M123" s="73">
        <v>0.05</v>
      </c>
    </row>
    <row r="124" spans="1:13">
      <c r="A124" s="109">
        <v>621</v>
      </c>
      <c r="B124" s="215">
        <v>1700052372178</v>
      </c>
      <c r="C124" s="109">
        <v>821</v>
      </c>
      <c r="D124" s="215">
        <v>1700052372187</v>
      </c>
      <c r="E124" s="216" t="s">
        <v>868</v>
      </c>
      <c r="F124" s="70">
        <v>0</v>
      </c>
      <c r="G124" s="71">
        <v>48.71</v>
      </c>
      <c r="H124" s="71">
        <v>1.45</v>
      </c>
      <c r="I124" s="71">
        <v>1.45</v>
      </c>
      <c r="J124" s="72">
        <v>0</v>
      </c>
      <c r="K124" s="73">
        <v>2055.59</v>
      </c>
      <c r="L124" s="73">
        <v>0.05</v>
      </c>
      <c r="M124" s="73">
        <v>0.05</v>
      </c>
    </row>
    <row r="125" spans="1:13">
      <c r="A125" s="109">
        <v>622</v>
      </c>
      <c r="B125" s="215">
        <v>1700052288701</v>
      </c>
      <c r="C125" s="109">
        <v>822</v>
      </c>
      <c r="D125" s="215">
        <v>1700052288696</v>
      </c>
      <c r="E125" s="216" t="s">
        <v>869</v>
      </c>
      <c r="F125" s="70">
        <v>0</v>
      </c>
      <c r="G125" s="71">
        <v>71.900000000000006</v>
      </c>
      <c r="H125" s="71">
        <v>0.57999999999999996</v>
      </c>
      <c r="I125" s="71">
        <v>0.57999999999999996</v>
      </c>
      <c r="J125" s="72">
        <v>0</v>
      </c>
      <c r="K125" s="73">
        <v>0</v>
      </c>
      <c r="L125" s="73">
        <v>0</v>
      </c>
      <c r="M125" s="73">
        <v>0</v>
      </c>
    </row>
    <row r="126" spans="1:13">
      <c r="A126" s="109">
        <v>623</v>
      </c>
      <c r="B126" s="215">
        <v>1700052434197</v>
      </c>
      <c r="C126" s="109">
        <v>823</v>
      </c>
      <c r="D126" s="215">
        <v>1700052434211</v>
      </c>
      <c r="E126" s="216" t="s">
        <v>870</v>
      </c>
      <c r="F126" s="70">
        <v>0</v>
      </c>
      <c r="G126" s="71">
        <v>4.72</v>
      </c>
      <c r="H126" s="71">
        <v>1.44</v>
      </c>
      <c r="I126" s="71">
        <v>1.44</v>
      </c>
      <c r="J126" s="72">
        <v>0</v>
      </c>
      <c r="K126" s="73">
        <v>745.05</v>
      </c>
      <c r="L126" s="73">
        <v>0.05</v>
      </c>
      <c r="M126" s="73">
        <v>0.05</v>
      </c>
    </row>
    <row r="127" spans="1:13">
      <c r="A127" s="109">
        <v>625</v>
      </c>
      <c r="B127" s="215">
        <v>1700052427320</v>
      </c>
      <c r="C127" s="109">
        <v>825</v>
      </c>
      <c r="D127" s="215">
        <v>1700052427330</v>
      </c>
      <c r="E127" s="216" t="s">
        <v>871</v>
      </c>
      <c r="F127" s="70">
        <v>0</v>
      </c>
      <c r="G127" s="71">
        <v>53.87</v>
      </c>
      <c r="H127" s="71">
        <v>1.44</v>
      </c>
      <c r="I127" s="71">
        <v>1.44</v>
      </c>
      <c r="J127" s="72">
        <v>0</v>
      </c>
      <c r="K127" s="73">
        <v>1077.3699999999999</v>
      </c>
      <c r="L127" s="73">
        <v>0.05</v>
      </c>
      <c r="M127" s="73">
        <v>0.05</v>
      </c>
    </row>
    <row r="128" spans="1:13">
      <c r="A128" s="109">
        <v>626</v>
      </c>
      <c r="B128" s="215">
        <v>1700052468489</v>
      </c>
      <c r="C128" s="109">
        <v>826</v>
      </c>
      <c r="D128" s="215">
        <v>1700052468498</v>
      </c>
      <c r="E128" s="216" t="s">
        <v>872</v>
      </c>
      <c r="F128" s="70">
        <v>0</v>
      </c>
      <c r="G128" s="71">
        <v>7.37</v>
      </c>
      <c r="H128" s="71">
        <v>1.72</v>
      </c>
      <c r="I128" s="71">
        <v>1.72</v>
      </c>
      <c r="J128" s="72">
        <v>0</v>
      </c>
      <c r="K128" s="73">
        <v>0</v>
      </c>
      <c r="L128" s="73">
        <v>0</v>
      </c>
      <c r="M128" s="73">
        <v>0</v>
      </c>
    </row>
    <row r="129" spans="1:13">
      <c r="A129" s="109">
        <v>766</v>
      </c>
      <c r="B129" s="215">
        <v>1700051744430</v>
      </c>
      <c r="C129" s="109">
        <v>966</v>
      </c>
      <c r="D129" s="215">
        <v>1700051744421</v>
      </c>
      <c r="E129" s="216" t="s">
        <v>873</v>
      </c>
      <c r="F129" s="70">
        <v>0</v>
      </c>
      <c r="G129" s="71">
        <v>132.94999999999999</v>
      </c>
      <c r="H129" s="71">
        <v>0.56000000000000005</v>
      </c>
      <c r="I129" s="71">
        <v>0.56000000000000005</v>
      </c>
      <c r="J129" s="72">
        <v>0</v>
      </c>
      <c r="K129" s="73">
        <v>2459.6</v>
      </c>
      <c r="L129" s="73">
        <v>0.05</v>
      </c>
      <c r="M129" s="73">
        <v>0.05</v>
      </c>
    </row>
    <row r="130" spans="1:13">
      <c r="A130" s="109">
        <v>793</v>
      </c>
      <c r="B130" s="215">
        <v>1700052446280</v>
      </c>
      <c r="C130" s="109">
        <v>8710</v>
      </c>
      <c r="D130" s="215">
        <v>8710</v>
      </c>
      <c r="E130" s="216" t="s">
        <v>874</v>
      </c>
      <c r="F130" s="70">
        <v>0</v>
      </c>
      <c r="G130" s="71">
        <v>11.5</v>
      </c>
      <c r="H130" s="71">
        <v>3.89</v>
      </c>
      <c r="I130" s="71">
        <v>3.89</v>
      </c>
      <c r="J130" s="72">
        <v>0</v>
      </c>
      <c r="K130" s="73">
        <v>11688.15</v>
      </c>
      <c r="L130" s="73">
        <v>0.05</v>
      </c>
      <c r="M130" s="73">
        <v>0.05</v>
      </c>
    </row>
    <row r="131" spans="1:13">
      <c r="A131" s="109">
        <v>630</v>
      </c>
      <c r="B131" s="215">
        <v>1700052708187</v>
      </c>
      <c r="C131" s="109">
        <v>830</v>
      </c>
      <c r="D131" s="215">
        <v>1700052708196</v>
      </c>
      <c r="E131" s="216" t="s">
        <v>875</v>
      </c>
      <c r="F131" s="70">
        <v>0</v>
      </c>
      <c r="G131" s="71">
        <v>204.26</v>
      </c>
      <c r="H131" s="71">
        <v>1.9</v>
      </c>
      <c r="I131" s="71">
        <v>1.9</v>
      </c>
      <c r="J131" s="72">
        <v>0</v>
      </c>
      <c r="K131" s="73">
        <v>704.69</v>
      </c>
      <c r="L131" s="73">
        <v>0.05</v>
      </c>
      <c r="M131" s="73">
        <v>0.05</v>
      </c>
    </row>
    <row r="132" spans="1:13">
      <c r="A132" s="109">
        <v>632</v>
      </c>
      <c r="B132" s="215" t="s">
        <v>876</v>
      </c>
      <c r="C132" s="109">
        <v>832</v>
      </c>
      <c r="D132" s="215" t="s">
        <v>876</v>
      </c>
      <c r="E132" s="216" t="s">
        <v>877</v>
      </c>
      <c r="F132" s="70">
        <v>0</v>
      </c>
      <c r="G132" s="71">
        <v>1.78</v>
      </c>
      <c r="H132" s="71">
        <v>1.51</v>
      </c>
      <c r="I132" s="71">
        <v>1.51</v>
      </c>
      <c r="J132" s="72">
        <v>0</v>
      </c>
      <c r="K132" s="73">
        <v>952.96</v>
      </c>
      <c r="L132" s="73">
        <v>0.05</v>
      </c>
      <c r="M132" s="73">
        <v>0.05</v>
      </c>
    </row>
    <row r="133" spans="1:13">
      <c r="A133" s="109">
        <v>634</v>
      </c>
      <c r="B133" s="215">
        <v>1700052479268</v>
      </c>
      <c r="C133" s="109">
        <v>834</v>
      </c>
      <c r="D133" s="215">
        <v>1700052479277</v>
      </c>
      <c r="E133" s="216" t="s">
        <v>878</v>
      </c>
      <c r="F133" s="70">
        <v>0</v>
      </c>
      <c r="G133" s="71">
        <v>2.85</v>
      </c>
      <c r="H133" s="71">
        <v>1.44</v>
      </c>
      <c r="I133" s="71">
        <v>1.44</v>
      </c>
      <c r="J133" s="72">
        <v>0</v>
      </c>
      <c r="K133" s="73">
        <v>654.76</v>
      </c>
      <c r="L133" s="73">
        <v>0.05</v>
      </c>
      <c r="M133" s="73">
        <v>0.05</v>
      </c>
    </row>
    <row r="134" spans="1:13">
      <c r="A134" s="109">
        <v>635</v>
      </c>
      <c r="B134" s="215">
        <v>1700052632341</v>
      </c>
      <c r="C134" s="109">
        <v>835</v>
      </c>
      <c r="D134" s="215">
        <v>1700052632350</v>
      </c>
      <c r="E134" s="216" t="s">
        <v>879</v>
      </c>
      <c r="F134" s="70">
        <v>0</v>
      </c>
      <c r="G134" s="71">
        <v>30.89</v>
      </c>
      <c r="H134" s="71">
        <v>1.49</v>
      </c>
      <c r="I134" s="71">
        <v>1.49</v>
      </c>
      <c r="J134" s="72">
        <v>0</v>
      </c>
      <c r="K134" s="73">
        <v>3789.74</v>
      </c>
      <c r="L134" s="73">
        <v>0.05</v>
      </c>
      <c r="M134" s="73">
        <v>0.05</v>
      </c>
    </row>
    <row r="135" spans="1:13">
      <c r="A135" s="109">
        <v>790</v>
      </c>
      <c r="B135" s="215">
        <v>1700052250248</v>
      </c>
      <c r="C135" s="109">
        <v>990</v>
      </c>
      <c r="D135" s="215">
        <v>1700052250284</v>
      </c>
      <c r="E135" s="216" t="s">
        <v>880</v>
      </c>
      <c r="F135" s="70">
        <v>0</v>
      </c>
      <c r="G135" s="71">
        <v>15.64</v>
      </c>
      <c r="H135" s="71">
        <v>1.47</v>
      </c>
      <c r="I135" s="71">
        <v>1.47</v>
      </c>
      <c r="J135" s="72">
        <v>0</v>
      </c>
      <c r="K135" s="73">
        <v>1135.58</v>
      </c>
      <c r="L135" s="73">
        <v>0.05</v>
      </c>
      <c r="M135" s="73">
        <v>0.05</v>
      </c>
    </row>
    <row r="136" spans="1:13">
      <c r="A136" s="109">
        <v>644</v>
      </c>
      <c r="B136" s="215">
        <v>1700051778192</v>
      </c>
      <c r="C136" s="109">
        <v>844</v>
      </c>
      <c r="D136" s="215">
        <v>1700051778183</v>
      </c>
      <c r="E136" s="216" t="s">
        <v>881</v>
      </c>
      <c r="F136" s="70">
        <v>0</v>
      </c>
      <c r="G136" s="71">
        <v>36.46</v>
      </c>
      <c r="H136" s="71">
        <v>0.68</v>
      </c>
      <c r="I136" s="71">
        <v>0.68</v>
      </c>
      <c r="J136" s="72">
        <v>0</v>
      </c>
      <c r="K136" s="73">
        <v>0</v>
      </c>
      <c r="L136" s="73">
        <v>0</v>
      </c>
      <c r="M136" s="73">
        <v>0</v>
      </c>
    </row>
    <row r="137" spans="1:13">
      <c r="A137" s="109">
        <v>646</v>
      </c>
      <c r="B137" s="215">
        <v>1700052537803</v>
      </c>
      <c r="C137" s="109">
        <v>846</v>
      </c>
      <c r="D137" s="215">
        <v>1700052537812</v>
      </c>
      <c r="E137" s="216" t="s">
        <v>882</v>
      </c>
      <c r="F137" s="70">
        <v>0</v>
      </c>
      <c r="G137" s="71">
        <v>1.87</v>
      </c>
      <c r="H137" s="71">
        <v>1.52</v>
      </c>
      <c r="I137" s="71">
        <v>1.52</v>
      </c>
      <c r="J137" s="72">
        <v>0</v>
      </c>
      <c r="K137" s="73">
        <v>453.01</v>
      </c>
      <c r="L137" s="73">
        <v>0.05</v>
      </c>
      <c r="M137" s="73">
        <v>0.05</v>
      </c>
    </row>
    <row r="138" spans="1:13">
      <c r="A138" s="109">
        <v>648</v>
      </c>
      <c r="B138" s="215">
        <v>1700052909174</v>
      </c>
      <c r="C138" s="109">
        <v>848</v>
      </c>
      <c r="D138" s="215">
        <v>1700052909183</v>
      </c>
      <c r="E138" s="216" t="s">
        <v>883</v>
      </c>
      <c r="F138" s="70">
        <v>0</v>
      </c>
      <c r="G138" s="71">
        <v>4.2300000000000004</v>
      </c>
      <c r="H138" s="71">
        <v>5.03</v>
      </c>
      <c r="I138" s="71">
        <v>5.03</v>
      </c>
      <c r="J138" s="72">
        <v>0</v>
      </c>
      <c r="K138" s="73">
        <v>464.81</v>
      </c>
      <c r="L138" s="73">
        <v>0.05</v>
      </c>
      <c r="M138" s="73">
        <v>0.05</v>
      </c>
    </row>
    <row r="139" spans="1:13">
      <c r="A139" s="109">
        <v>8715</v>
      </c>
      <c r="B139" s="215">
        <v>8715</v>
      </c>
      <c r="C139" s="109">
        <v>8715</v>
      </c>
      <c r="D139" s="215">
        <v>8715</v>
      </c>
      <c r="E139" s="216" t="s">
        <v>884</v>
      </c>
      <c r="F139" s="70">
        <v>0</v>
      </c>
      <c r="G139" s="71">
        <v>13.69</v>
      </c>
      <c r="H139" s="71">
        <v>1.53</v>
      </c>
      <c r="I139" s="71">
        <v>1.53</v>
      </c>
      <c r="J139" s="72">
        <v>0</v>
      </c>
      <c r="K139" s="73">
        <v>7216.17</v>
      </c>
      <c r="L139" s="73">
        <v>0.05</v>
      </c>
      <c r="M139" s="73">
        <v>0.05</v>
      </c>
    </row>
    <row r="140" spans="1:13">
      <c r="A140" s="109">
        <v>652</v>
      </c>
      <c r="B140" s="215">
        <v>1700052674875</v>
      </c>
      <c r="C140" s="109">
        <v>852</v>
      </c>
      <c r="D140" s="215">
        <v>1700052674884</v>
      </c>
      <c r="E140" s="216" t="s">
        <v>885</v>
      </c>
      <c r="F140" s="70">
        <v>0</v>
      </c>
      <c r="G140" s="71">
        <v>56.81</v>
      </c>
      <c r="H140" s="71">
        <v>1.44</v>
      </c>
      <c r="I140" s="71">
        <v>1.44</v>
      </c>
      <c r="J140" s="72">
        <v>0</v>
      </c>
      <c r="K140" s="73">
        <v>5680.87</v>
      </c>
      <c r="L140" s="73">
        <v>0.05</v>
      </c>
      <c r="M140" s="73">
        <v>0.05</v>
      </c>
    </row>
    <row r="141" spans="1:13">
      <c r="A141" s="109">
        <v>653</v>
      </c>
      <c r="B141" s="215">
        <v>1700052577772</v>
      </c>
      <c r="C141" s="109">
        <v>853</v>
      </c>
      <c r="D141" s="215">
        <v>1700052577781</v>
      </c>
      <c r="E141" s="216" t="s">
        <v>886</v>
      </c>
      <c r="F141" s="70">
        <v>0</v>
      </c>
      <c r="G141" s="71">
        <v>11.59</v>
      </c>
      <c r="H141" s="71">
        <v>1.49</v>
      </c>
      <c r="I141" s="71">
        <v>1.49</v>
      </c>
      <c r="J141" s="72">
        <v>0</v>
      </c>
      <c r="K141" s="73">
        <v>1598.99</v>
      </c>
      <c r="L141" s="73">
        <v>0.05</v>
      </c>
      <c r="M141" s="73">
        <v>0.05</v>
      </c>
    </row>
    <row r="142" spans="1:13">
      <c r="A142" s="109">
        <v>654</v>
      </c>
      <c r="B142" s="215">
        <v>1700052635991</v>
      </c>
      <c r="C142" s="109">
        <v>854</v>
      </c>
      <c r="D142" s="215">
        <v>1700052636008</v>
      </c>
      <c r="E142" s="216" t="s">
        <v>887</v>
      </c>
      <c r="F142" s="70">
        <v>0</v>
      </c>
      <c r="G142" s="71">
        <v>6.79</v>
      </c>
      <c r="H142" s="71">
        <v>1.59</v>
      </c>
      <c r="I142" s="71">
        <v>1.59</v>
      </c>
      <c r="J142" s="72">
        <v>0</v>
      </c>
      <c r="K142" s="73">
        <v>448.09</v>
      </c>
      <c r="L142" s="73">
        <v>0.05</v>
      </c>
      <c r="M142" s="73">
        <v>0.05</v>
      </c>
    </row>
    <row r="143" spans="1:13">
      <c r="A143" s="109">
        <v>795</v>
      </c>
      <c r="B143" s="215">
        <v>1700052588250</v>
      </c>
      <c r="C143" s="109">
        <v>859</v>
      </c>
      <c r="D143" s="215">
        <v>1700052588296</v>
      </c>
      <c r="E143" s="216" t="s">
        <v>888</v>
      </c>
      <c r="F143" s="70">
        <v>0</v>
      </c>
      <c r="G143" s="71">
        <v>98.11</v>
      </c>
      <c r="H143" s="71">
        <v>1.53</v>
      </c>
      <c r="I143" s="71">
        <v>1.53</v>
      </c>
      <c r="J143" s="72">
        <v>0</v>
      </c>
      <c r="K143" s="73">
        <v>356.77</v>
      </c>
      <c r="L143" s="73">
        <v>0.05</v>
      </c>
      <c r="M143" s="73">
        <v>0.05</v>
      </c>
    </row>
    <row r="144" spans="1:13">
      <c r="A144" s="109">
        <v>796</v>
      </c>
      <c r="B144" s="215">
        <v>1700052844312</v>
      </c>
      <c r="C144" s="109">
        <v>860</v>
      </c>
      <c r="D144" s="215">
        <v>1700052844321</v>
      </c>
      <c r="E144" s="216" t="s">
        <v>889</v>
      </c>
      <c r="F144" s="70">
        <v>0</v>
      </c>
      <c r="G144" s="71">
        <v>7.85</v>
      </c>
      <c r="H144" s="71">
        <v>1.63</v>
      </c>
      <c r="I144" s="71">
        <v>1.63</v>
      </c>
      <c r="J144" s="72">
        <v>0</v>
      </c>
      <c r="K144" s="73">
        <v>1806.21</v>
      </c>
      <c r="L144" s="73">
        <v>0.05</v>
      </c>
      <c r="M144" s="73">
        <v>0.05</v>
      </c>
    </row>
    <row r="145" spans="1:13">
      <c r="A145" s="109">
        <v>797</v>
      </c>
      <c r="B145" s="215">
        <v>1700052585286</v>
      </c>
      <c r="C145" s="109">
        <v>8717</v>
      </c>
      <c r="D145" s="215">
        <v>8717</v>
      </c>
      <c r="E145" s="216" t="s">
        <v>890</v>
      </c>
      <c r="F145" s="70">
        <v>0</v>
      </c>
      <c r="G145" s="71">
        <v>47.91</v>
      </c>
      <c r="H145" s="71">
        <v>1.85</v>
      </c>
      <c r="I145" s="71">
        <v>1.85</v>
      </c>
      <c r="J145" s="72">
        <v>0</v>
      </c>
      <c r="K145" s="73">
        <v>5988.7</v>
      </c>
      <c r="L145" s="73">
        <v>0.05</v>
      </c>
      <c r="M145" s="73">
        <v>0.05</v>
      </c>
    </row>
    <row r="146" spans="1:13">
      <c r="A146" s="109">
        <v>658</v>
      </c>
      <c r="B146" s="215">
        <v>1700052525366</v>
      </c>
      <c r="C146" s="109">
        <v>863</v>
      </c>
      <c r="D146" s="215">
        <v>1700052525375</v>
      </c>
      <c r="E146" s="216" t="s">
        <v>891</v>
      </c>
      <c r="F146" s="70">
        <v>0</v>
      </c>
      <c r="G146" s="71">
        <v>60.62</v>
      </c>
      <c r="H146" s="71">
        <v>1.27</v>
      </c>
      <c r="I146" s="71">
        <v>1.27</v>
      </c>
      <c r="J146" s="72">
        <v>0</v>
      </c>
      <c r="K146" s="73">
        <v>15155.2</v>
      </c>
      <c r="L146" s="73">
        <v>0.05</v>
      </c>
      <c r="M146" s="73">
        <v>0.05</v>
      </c>
    </row>
    <row r="147" spans="1:13">
      <c r="A147" s="109">
        <v>655</v>
      </c>
      <c r="B147" s="215">
        <v>1700052524098</v>
      </c>
      <c r="C147" s="109">
        <v>864</v>
      </c>
      <c r="D147" s="215">
        <v>1700052524103</v>
      </c>
      <c r="E147" s="216" t="s">
        <v>892</v>
      </c>
      <c r="F147" s="70">
        <v>0</v>
      </c>
      <c r="G147" s="71">
        <v>3.41</v>
      </c>
      <c r="H147" s="71">
        <v>1.63</v>
      </c>
      <c r="I147" s="71">
        <v>1.63</v>
      </c>
      <c r="J147" s="72">
        <v>0</v>
      </c>
      <c r="K147" s="73">
        <v>677.96</v>
      </c>
      <c r="L147" s="73">
        <v>0.05</v>
      </c>
      <c r="M147" s="73">
        <v>0.05</v>
      </c>
    </row>
    <row r="148" spans="1:13">
      <c r="A148" s="109">
        <v>659</v>
      </c>
      <c r="B148" s="215">
        <v>1700052500724</v>
      </c>
      <c r="C148" s="109">
        <v>865</v>
      </c>
      <c r="D148" s="215">
        <v>1700052500733</v>
      </c>
      <c r="E148" s="216" t="s">
        <v>893</v>
      </c>
      <c r="F148" s="70">
        <v>0</v>
      </c>
      <c r="G148" s="71">
        <v>41.1</v>
      </c>
      <c r="H148" s="71">
        <v>2.04</v>
      </c>
      <c r="I148" s="71">
        <v>2.04</v>
      </c>
      <c r="J148" s="72">
        <v>0</v>
      </c>
      <c r="K148" s="73">
        <v>10150.68</v>
      </c>
      <c r="L148" s="73">
        <v>0.05</v>
      </c>
      <c r="M148" s="73">
        <v>0.05</v>
      </c>
    </row>
    <row r="149" spans="1:13">
      <c r="A149" s="109">
        <v>660</v>
      </c>
      <c r="B149" s="215">
        <v>1700052914021</v>
      </c>
      <c r="C149" s="109">
        <v>866</v>
      </c>
      <c r="D149" s="215">
        <v>1700052914030</v>
      </c>
      <c r="E149" s="216" t="s">
        <v>894</v>
      </c>
      <c r="F149" s="70">
        <v>0</v>
      </c>
      <c r="G149" s="71">
        <v>14</v>
      </c>
      <c r="H149" s="71">
        <v>1.51</v>
      </c>
      <c r="I149" s="71">
        <v>1.51</v>
      </c>
      <c r="J149" s="72">
        <v>0</v>
      </c>
      <c r="K149" s="73">
        <v>616.19000000000005</v>
      </c>
      <c r="L149" s="73">
        <v>0.05</v>
      </c>
      <c r="M149" s="73">
        <v>0.05</v>
      </c>
    </row>
    <row r="150" spans="1:13">
      <c r="A150" s="109">
        <v>661</v>
      </c>
      <c r="B150" s="215">
        <v>1700052601770</v>
      </c>
      <c r="C150" s="109">
        <v>867</v>
      </c>
      <c r="D150" s="215">
        <v>1700052601812</v>
      </c>
      <c r="E150" s="216" t="s">
        <v>895</v>
      </c>
      <c r="F150" s="70">
        <v>0</v>
      </c>
      <c r="G150" s="71">
        <v>16.809999999999999</v>
      </c>
      <c r="H150" s="71">
        <v>1.47</v>
      </c>
      <c r="I150" s="71">
        <v>1.47</v>
      </c>
      <c r="J150" s="72">
        <v>0</v>
      </c>
      <c r="K150" s="73">
        <v>1800.65</v>
      </c>
      <c r="L150" s="73">
        <v>0.05</v>
      </c>
      <c r="M150" s="73">
        <v>0.05</v>
      </c>
    </row>
    <row r="151" spans="1:13">
      <c r="A151" s="109">
        <v>624</v>
      </c>
      <c r="B151" s="215">
        <v>1700052765487</v>
      </c>
      <c r="C151" s="109">
        <v>824</v>
      </c>
      <c r="D151" s="215">
        <v>1700052765496</v>
      </c>
      <c r="E151" s="216" t="s">
        <v>896</v>
      </c>
      <c r="F151" s="70">
        <v>0</v>
      </c>
      <c r="G151" s="71">
        <v>17.13</v>
      </c>
      <c r="H151" s="71">
        <v>1.44</v>
      </c>
      <c r="I151" s="71">
        <v>1.44</v>
      </c>
      <c r="J151" s="72">
        <v>0</v>
      </c>
      <c r="K151" s="73">
        <v>787.88</v>
      </c>
      <c r="L151" s="73">
        <v>0.05</v>
      </c>
      <c r="M151" s="73">
        <v>0.05</v>
      </c>
    </row>
    <row r="152" spans="1:13">
      <c r="A152" s="109">
        <v>664</v>
      </c>
      <c r="B152" s="215">
        <v>1700052793182</v>
      </c>
      <c r="C152" s="109">
        <v>870</v>
      </c>
      <c r="D152" s="215">
        <v>1700052793207</v>
      </c>
      <c r="E152" s="216" t="s">
        <v>897</v>
      </c>
      <c r="F152" s="70">
        <v>0</v>
      </c>
      <c r="G152" s="71">
        <v>117.94</v>
      </c>
      <c r="H152" s="71">
        <v>1.45</v>
      </c>
      <c r="I152" s="71">
        <v>1.45</v>
      </c>
      <c r="J152" s="72">
        <v>0</v>
      </c>
      <c r="K152" s="73">
        <v>2041.32</v>
      </c>
      <c r="L152" s="73">
        <v>0.05</v>
      </c>
      <c r="M152" s="73">
        <v>0.05</v>
      </c>
    </row>
    <row r="153" spans="1:13">
      <c r="A153" s="109">
        <v>665</v>
      </c>
      <c r="B153" s="215">
        <v>1700052556300</v>
      </c>
      <c r="C153" s="109">
        <v>871</v>
      </c>
      <c r="D153" s="215">
        <v>1700052556319</v>
      </c>
      <c r="E153" s="216" t="s">
        <v>898</v>
      </c>
      <c r="F153" s="70">
        <v>0</v>
      </c>
      <c r="G153" s="71">
        <v>15.57</v>
      </c>
      <c r="H153" s="71">
        <v>1.49</v>
      </c>
      <c r="I153" s="71">
        <v>1.49</v>
      </c>
      <c r="J153" s="72">
        <v>0</v>
      </c>
      <c r="K153" s="73">
        <v>716.07</v>
      </c>
      <c r="L153" s="73">
        <v>0.05</v>
      </c>
      <c r="M153" s="73">
        <v>0.05</v>
      </c>
    </row>
    <row r="154" spans="1:13">
      <c r="A154" s="109">
        <v>778</v>
      </c>
      <c r="B154" s="215">
        <v>1700051768167</v>
      </c>
      <c r="C154" s="109">
        <v>978</v>
      </c>
      <c r="D154" s="215">
        <v>1700051768158</v>
      </c>
      <c r="E154" s="216" t="s">
        <v>899</v>
      </c>
      <c r="F154" s="70">
        <v>0</v>
      </c>
      <c r="G154" s="71">
        <v>33.9</v>
      </c>
      <c r="H154" s="71">
        <v>1.66</v>
      </c>
      <c r="I154" s="71">
        <v>1.66</v>
      </c>
      <c r="J154" s="72">
        <v>0</v>
      </c>
      <c r="K154" s="73">
        <v>1188.23</v>
      </c>
      <c r="L154" s="73">
        <v>0.05</v>
      </c>
      <c r="M154" s="73">
        <v>0.05</v>
      </c>
    </row>
    <row r="155" spans="1:13">
      <c r="A155" s="109">
        <v>667</v>
      </c>
      <c r="B155" s="215">
        <v>1700052479212</v>
      </c>
      <c r="C155" s="109">
        <v>873</v>
      </c>
      <c r="D155" s="215">
        <v>1700052479221</v>
      </c>
      <c r="E155" s="216" t="s">
        <v>900</v>
      </c>
      <c r="F155" s="70">
        <v>0</v>
      </c>
      <c r="G155" s="71">
        <v>54.38</v>
      </c>
      <c r="H155" s="71">
        <v>1.49</v>
      </c>
      <c r="I155" s="71">
        <v>1.49</v>
      </c>
      <c r="J155" s="72">
        <v>0</v>
      </c>
      <c r="K155" s="73">
        <v>2591.77</v>
      </c>
      <c r="L155" s="73">
        <v>0.05</v>
      </c>
      <c r="M155" s="73">
        <v>0.05</v>
      </c>
    </row>
    <row r="156" spans="1:13">
      <c r="A156" s="109">
        <v>691</v>
      </c>
      <c r="B156" s="215">
        <v>1700051747715</v>
      </c>
      <c r="C156" s="109" t="s">
        <v>751</v>
      </c>
      <c r="D156" s="215"/>
      <c r="E156" s="216" t="s">
        <v>901</v>
      </c>
      <c r="F156" s="70">
        <v>0</v>
      </c>
      <c r="G156" s="71">
        <v>608.22</v>
      </c>
      <c r="H156" s="71">
        <v>2.06</v>
      </c>
      <c r="I156" s="71">
        <v>2.06</v>
      </c>
      <c r="J156" s="72">
        <v>0</v>
      </c>
      <c r="K156" s="73">
        <v>0</v>
      </c>
      <c r="L156" s="73">
        <v>0</v>
      </c>
      <c r="M156" s="73">
        <v>0</v>
      </c>
    </row>
    <row r="157" spans="1:13">
      <c r="A157" s="109">
        <v>691</v>
      </c>
      <c r="B157" s="215">
        <v>1700051747733</v>
      </c>
      <c r="C157" s="109" t="s">
        <v>751</v>
      </c>
      <c r="D157" s="215"/>
      <c r="E157" s="216" t="s">
        <v>902</v>
      </c>
      <c r="F157" s="70">
        <v>0</v>
      </c>
      <c r="G157" s="71">
        <v>608.22</v>
      </c>
      <c r="H157" s="71">
        <v>3.4</v>
      </c>
      <c r="I157" s="71">
        <v>3.4</v>
      </c>
      <c r="J157" s="72">
        <v>0</v>
      </c>
      <c r="K157" s="73">
        <v>0</v>
      </c>
      <c r="L157" s="73">
        <v>0</v>
      </c>
      <c r="M157" s="73">
        <v>0</v>
      </c>
    </row>
    <row r="158" spans="1:13">
      <c r="A158" s="109" t="s">
        <v>751</v>
      </c>
      <c r="B158" s="215"/>
      <c r="C158" s="109">
        <v>528</v>
      </c>
      <c r="D158" s="215">
        <v>1700051731194</v>
      </c>
      <c r="E158" s="216" t="s">
        <v>903</v>
      </c>
      <c r="F158" s="70">
        <v>0</v>
      </c>
      <c r="G158" s="71">
        <v>0</v>
      </c>
      <c r="H158" s="71">
        <v>0</v>
      </c>
      <c r="I158" s="71">
        <v>0</v>
      </c>
      <c r="J158" s="72">
        <v>0</v>
      </c>
      <c r="K158" s="73">
        <v>288.2</v>
      </c>
      <c r="L158" s="73">
        <v>0.05</v>
      </c>
      <c r="M158" s="73">
        <v>0.05</v>
      </c>
    </row>
    <row r="159" spans="1:13">
      <c r="A159" s="109" t="s">
        <v>751</v>
      </c>
      <c r="B159" s="215"/>
      <c r="C159" s="109">
        <v>528</v>
      </c>
      <c r="D159" s="215">
        <v>1700051731185</v>
      </c>
      <c r="E159" s="216" t="s">
        <v>904</v>
      </c>
      <c r="F159" s="70">
        <v>0</v>
      </c>
      <c r="G159" s="71">
        <v>0</v>
      </c>
      <c r="H159" s="71">
        <v>0</v>
      </c>
      <c r="I159" s="71">
        <v>0</v>
      </c>
      <c r="J159" s="72">
        <v>0</v>
      </c>
      <c r="K159" s="73">
        <v>288.2</v>
      </c>
      <c r="L159" s="73">
        <v>0.05</v>
      </c>
      <c r="M159" s="73">
        <v>0.05</v>
      </c>
    </row>
    <row r="160" spans="1:13">
      <c r="A160" s="109" t="s">
        <v>751</v>
      </c>
      <c r="B160" s="215"/>
      <c r="C160" s="109">
        <v>528</v>
      </c>
      <c r="D160" s="215">
        <v>1700051731176</v>
      </c>
      <c r="E160" s="216" t="s">
        <v>905</v>
      </c>
      <c r="F160" s="70">
        <v>0</v>
      </c>
      <c r="G160" s="71">
        <v>0</v>
      </c>
      <c r="H160" s="71">
        <v>0</v>
      </c>
      <c r="I160" s="71">
        <v>0</v>
      </c>
      <c r="J160" s="72">
        <v>0</v>
      </c>
      <c r="K160" s="73">
        <v>288.2</v>
      </c>
      <c r="L160" s="73">
        <v>0.05</v>
      </c>
      <c r="M160" s="73">
        <v>0.05</v>
      </c>
    </row>
    <row r="161" spans="1:13">
      <c r="A161" s="109" t="s">
        <v>751</v>
      </c>
      <c r="B161" s="215"/>
      <c r="C161" s="109">
        <v>528</v>
      </c>
      <c r="D161" s="215">
        <v>1700051731120</v>
      </c>
      <c r="E161" s="216" t="s">
        <v>906</v>
      </c>
      <c r="F161" s="70">
        <v>0</v>
      </c>
      <c r="G161" s="71">
        <v>0</v>
      </c>
      <c r="H161" s="71">
        <v>0</v>
      </c>
      <c r="I161" s="71">
        <v>0</v>
      </c>
      <c r="J161" s="72">
        <v>0</v>
      </c>
      <c r="K161" s="73">
        <v>288.2</v>
      </c>
      <c r="L161" s="73">
        <v>0.05</v>
      </c>
      <c r="M161" s="73">
        <v>0.05</v>
      </c>
    </row>
    <row r="162" spans="1:13">
      <c r="A162" s="109" t="s">
        <v>751</v>
      </c>
      <c r="B162" s="215"/>
      <c r="C162" s="109">
        <v>528</v>
      </c>
      <c r="D162" s="215">
        <v>1700051731088</v>
      </c>
      <c r="E162" s="216" t="s">
        <v>907</v>
      </c>
      <c r="F162" s="70">
        <v>0</v>
      </c>
      <c r="G162" s="71">
        <v>0</v>
      </c>
      <c r="H162" s="71">
        <v>0</v>
      </c>
      <c r="I162" s="71">
        <v>0</v>
      </c>
      <c r="J162" s="72">
        <v>0</v>
      </c>
      <c r="K162" s="73">
        <v>288.2</v>
      </c>
      <c r="L162" s="73">
        <v>0.05</v>
      </c>
      <c r="M162" s="73">
        <v>0.05</v>
      </c>
    </row>
    <row r="163" spans="1:13">
      <c r="A163" s="109" t="s">
        <v>751</v>
      </c>
      <c r="B163" s="215"/>
      <c r="C163" s="109">
        <v>528</v>
      </c>
      <c r="D163" s="215">
        <v>1700051731200</v>
      </c>
      <c r="E163" s="216" t="s">
        <v>908</v>
      </c>
      <c r="F163" s="70">
        <v>0</v>
      </c>
      <c r="G163" s="71">
        <v>0</v>
      </c>
      <c r="H163" s="71">
        <v>0</v>
      </c>
      <c r="I163" s="71">
        <v>0</v>
      </c>
      <c r="J163" s="72">
        <v>0</v>
      </c>
      <c r="K163" s="73">
        <v>288.2</v>
      </c>
      <c r="L163" s="73">
        <v>0.05</v>
      </c>
      <c r="M163" s="73">
        <v>0.05</v>
      </c>
    </row>
    <row r="164" spans="1:13">
      <c r="A164" s="109" t="s">
        <v>751</v>
      </c>
      <c r="B164" s="215"/>
      <c r="C164" s="109">
        <v>528</v>
      </c>
      <c r="D164" s="215">
        <v>1700051730846</v>
      </c>
      <c r="E164" s="216" t="s">
        <v>909</v>
      </c>
      <c r="F164" s="70">
        <v>0</v>
      </c>
      <c r="G164" s="71">
        <v>0</v>
      </c>
      <c r="H164" s="71">
        <v>0</v>
      </c>
      <c r="I164" s="71">
        <v>0</v>
      </c>
      <c r="J164" s="72">
        <v>0</v>
      </c>
      <c r="K164" s="73">
        <v>288.2</v>
      </c>
      <c r="L164" s="73">
        <v>0.05</v>
      </c>
      <c r="M164" s="73">
        <v>0.05</v>
      </c>
    </row>
    <row r="165" spans="1:13">
      <c r="A165" s="109" t="s">
        <v>751</v>
      </c>
      <c r="B165" s="215"/>
      <c r="C165" s="109">
        <v>528</v>
      </c>
      <c r="D165" s="215">
        <v>1700051730873</v>
      </c>
      <c r="E165" s="216" t="s">
        <v>910</v>
      </c>
      <c r="F165" s="70">
        <v>0</v>
      </c>
      <c r="G165" s="71">
        <v>0</v>
      </c>
      <c r="H165" s="71">
        <v>0</v>
      </c>
      <c r="I165" s="71">
        <v>0</v>
      </c>
      <c r="J165" s="72">
        <v>0</v>
      </c>
      <c r="K165" s="73">
        <v>288.2</v>
      </c>
      <c r="L165" s="73">
        <v>0.05</v>
      </c>
      <c r="M165" s="73">
        <v>0.05</v>
      </c>
    </row>
    <row r="166" spans="1:13">
      <c r="A166" s="109" t="s">
        <v>751</v>
      </c>
      <c r="B166" s="215"/>
      <c r="C166" s="109">
        <v>528</v>
      </c>
      <c r="D166" s="215">
        <v>1700051730882</v>
      </c>
      <c r="E166" s="216" t="s">
        <v>911</v>
      </c>
      <c r="F166" s="70">
        <v>0</v>
      </c>
      <c r="G166" s="71">
        <v>0</v>
      </c>
      <c r="H166" s="71">
        <v>0</v>
      </c>
      <c r="I166" s="71">
        <v>0</v>
      </c>
      <c r="J166" s="72">
        <v>0</v>
      </c>
      <c r="K166" s="73">
        <v>288.2</v>
      </c>
      <c r="L166" s="73">
        <v>0.05</v>
      </c>
      <c r="M166" s="73">
        <v>0.05</v>
      </c>
    </row>
    <row r="167" spans="1:13">
      <c r="A167" s="109" t="s">
        <v>751</v>
      </c>
      <c r="B167" s="215"/>
      <c r="C167" s="109">
        <v>843</v>
      </c>
      <c r="D167" s="215">
        <v>1700051730891</v>
      </c>
      <c r="E167" s="216" t="s">
        <v>912</v>
      </c>
      <c r="F167" s="70">
        <v>0</v>
      </c>
      <c r="G167" s="71">
        <v>0</v>
      </c>
      <c r="H167" s="71">
        <v>0</v>
      </c>
      <c r="I167" s="71">
        <v>0</v>
      </c>
      <c r="J167" s="72">
        <v>0</v>
      </c>
      <c r="K167" s="73">
        <v>608.22</v>
      </c>
      <c r="L167" s="73">
        <v>0.05</v>
      </c>
      <c r="M167" s="73">
        <v>0.05</v>
      </c>
    </row>
    <row r="168" spans="1:13">
      <c r="A168" s="109" t="s">
        <v>751</v>
      </c>
      <c r="B168" s="215"/>
      <c r="C168" s="109">
        <v>843</v>
      </c>
      <c r="D168" s="215">
        <v>1700051730943</v>
      </c>
      <c r="E168" s="216" t="s">
        <v>913</v>
      </c>
      <c r="F168" s="70">
        <v>0</v>
      </c>
      <c r="G168" s="71">
        <v>0</v>
      </c>
      <c r="H168" s="71">
        <v>0</v>
      </c>
      <c r="I168" s="71">
        <v>0</v>
      </c>
      <c r="J168" s="72">
        <v>0</v>
      </c>
      <c r="K168" s="73">
        <v>608.22</v>
      </c>
      <c r="L168" s="73">
        <v>0.05</v>
      </c>
      <c r="M168" s="73">
        <v>0.05</v>
      </c>
    </row>
    <row r="169" spans="1:13">
      <c r="A169" s="109" t="s">
        <v>751</v>
      </c>
      <c r="B169" s="215"/>
      <c r="C169" s="109">
        <v>843</v>
      </c>
      <c r="D169" s="215">
        <v>1700051730916</v>
      </c>
      <c r="E169" s="216" t="s">
        <v>914</v>
      </c>
      <c r="F169" s="70">
        <v>0</v>
      </c>
      <c r="G169" s="71">
        <v>0</v>
      </c>
      <c r="H169" s="71">
        <v>0</v>
      </c>
      <c r="I169" s="71">
        <v>0</v>
      </c>
      <c r="J169" s="72">
        <v>0</v>
      </c>
      <c r="K169" s="73">
        <v>608.22</v>
      </c>
      <c r="L169" s="73">
        <v>0.05</v>
      </c>
      <c r="M169" s="73">
        <v>0.05</v>
      </c>
    </row>
    <row r="170" spans="1:13">
      <c r="A170" s="109">
        <v>668</v>
      </c>
      <c r="B170" s="215">
        <v>1700052336009</v>
      </c>
      <c r="C170" s="109">
        <v>874</v>
      </c>
      <c r="D170" s="215">
        <v>1700052336018</v>
      </c>
      <c r="E170" s="216" t="s">
        <v>915</v>
      </c>
      <c r="F170" s="70">
        <v>0</v>
      </c>
      <c r="G170" s="71">
        <v>26.82</v>
      </c>
      <c r="H170" s="71">
        <v>1.48</v>
      </c>
      <c r="I170" s="71">
        <v>1.48</v>
      </c>
      <c r="J170" s="72">
        <v>0</v>
      </c>
      <c r="K170" s="73">
        <v>1356.96</v>
      </c>
      <c r="L170" s="73">
        <v>0.05</v>
      </c>
      <c r="M170" s="73">
        <v>0.05</v>
      </c>
    </row>
    <row r="171" spans="1:13">
      <c r="A171" s="109">
        <v>669</v>
      </c>
      <c r="B171" s="215">
        <v>1700052611323</v>
      </c>
      <c r="C171" s="109">
        <v>875</v>
      </c>
      <c r="D171" s="215">
        <v>1700052611332</v>
      </c>
      <c r="E171" s="216" t="s">
        <v>916</v>
      </c>
      <c r="F171" s="70">
        <v>0</v>
      </c>
      <c r="G171" s="71">
        <v>70.959999999999994</v>
      </c>
      <c r="H171" s="71">
        <v>1.56</v>
      </c>
      <c r="I171" s="71">
        <v>1.56</v>
      </c>
      <c r="J171" s="72">
        <v>0</v>
      </c>
      <c r="K171" s="73">
        <v>7095.53</v>
      </c>
      <c r="L171" s="73">
        <v>0.05</v>
      </c>
      <c r="M171" s="73">
        <v>0.05</v>
      </c>
    </row>
    <row r="172" spans="1:13">
      <c r="A172" s="109">
        <v>780</v>
      </c>
      <c r="B172" s="215">
        <v>1700052910658</v>
      </c>
      <c r="C172" s="109">
        <v>980</v>
      </c>
      <c r="D172" s="215">
        <v>1700052910667</v>
      </c>
      <c r="E172" s="216" t="s">
        <v>917</v>
      </c>
      <c r="F172" s="70">
        <v>0</v>
      </c>
      <c r="G172" s="71">
        <v>211.41</v>
      </c>
      <c r="H172" s="71">
        <v>1.58</v>
      </c>
      <c r="I172" s="71">
        <v>1.58</v>
      </c>
      <c r="J172" s="72">
        <v>0</v>
      </c>
      <c r="K172" s="73">
        <v>10560.06</v>
      </c>
      <c r="L172" s="73">
        <v>0.05</v>
      </c>
      <c r="M172" s="73">
        <v>0.05</v>
      </c>
    </row>
    <row r="173" spans="1:13">
      <c r="A173" s="109">
        <v>673</v>
      </c>
      <c r="B173" s="215">
        <v>1700052767128</v>
      </c>
      <c r="C173" s="109">
        <v>879</v>
      </c>
      <c r="D173" s="215">
        <v>1700052767137</v>
      </c>
      <c r="E173" s="216" t="s">
        <v>918</v>
      </c>
      <c r="F173" s="70">
        <v>0</v>
      </c>
      <c r="G173" s="71">
        <v>9.42</v>
      </c>
      <c r="H173" s="71">
        <v>1.44</v>
      </c>
      <c r="I173" s="71">
        <v>1.44</v>
      </c>
      <c r="J173" s="72">
        <v>0</v>
      </c>
      <c r="K173" s="73">
        <v>753</v>
      </c>
      <c r="L173" s="73">
        <v>0.05</v>
      </c>
      <c r="M173" s="73">
        <v>0.05</v>
      </c>
    </row>
    <row r="174" spans="1:13">
      <c r="A174" s="109">
        <v>647</v>
      </c>
      <c r="B174" s="215">
        <v>1700052610348</v>
      </c>
      <c r="C174" s="109">
        <v>847</v>
      </c>
      <c r="D174" s="215">
        <v>1700052610357</v>
      </c>
      <c r="E174" s="216" t="s">
        <v>919</v>
      </c>
      <c r="F174" s="70">
        <v>0</v>
      </c>
      <c r="G174" s="71">
        <v>5.29</v>
      </c>
      <c r="H174" s="71">
        <v>1.53</v>
      </c>
      <c r="I174" s="71">
        <v>1.53</v>
      </c>
      <c r="J174" s="72">
        <v>0</v>
      </c>
      <c r="K174" s="73">
        <v>526.46</v>
      </c>
      <c r="L174" s="73">
        <v>0.05</v>
      </c>
      <c r="M174" s="73">
        <v>0.05</v>
      </c>
    </row>
    <row r="175" spans="1:13">
      <c r="A175" s="109">
        <v>583</v>
      </c>
      <c r="B175" s="215">
        <v>1712392333485</v>
      </c>
      <c r="C175" s="109" t="s">
        <v>751</v>
      </c>
      <c r="D175" s="215"/>
      <c r="E175" s="216" t="s">
        <v>920</v>
      </c>
      <c r="F175" s="70">
        <v>0</v>
      </c>
      <c r="G175" s="71">
        <v>604.73</v>
      </c>
      <c r="H175" s="71">
        <v>11.91</v>
      </c>
      <c r="I175" s="71">
        <v>11.91</v>
      </c>
      <c r="J175" s="72">
        <v>0</v>
      </c>
      <c r="K175" s="73">
        <v>0</v>
      </c>
      <c r="L175" s="73">
        <v>0</v>
      </c>
      <c r="M175" s="73">
        <v>0</v>
      </c>
    </row>
    <row r="176" spans="1:13">
      <c r="A176" s="109">
        <v>675</v>
      </c>
      <c r="B176" s="215">
        <v>1700052707945</v>
      </c>
      <c r="C176" s="109">
        <v>881</v>
      </c>
      <c r="D176" s="215">
        <v>1700052707963</v>
      </c>
      <c r="E176" s="216" t="s">
        <v>921</v>
      </c>
      <c r="F176" s="70">
        <v>0</v>
      </c>
      <c r="G176" s="71">
        <v>448.14</v>
      </c>
      <c r="H176" s="71">
        <v>1.99</v>
      </c>
      <c r="I176" s="71">
        <v>1.99</v>
      </c>
      <c r="J176" s="72">
        <v>0</v>
      </c>
      <c r="K176" s="73">
        <v>1374.29</v>
      </c>
      <c r="L176" s="73">
        <v>0.05</v>
      </c>
      <c r="M176" s="73">
        <v>0.05</v>
      </c>
    </row>
    <row r="177" spans="1:13">
      <c r="A177" s="109">
        <v>676</v>
      </c>
      <c r="B177" s="215">
        <v>1700052445729</v>
      </c>
      <c r="C177" s="109">
        <v>882</v>
      </c>
      <c r="D177" s="215">
        <v>1700052445738</v>
      </c>
      <c r="E177" s="216" t="s">
        <v>922</v>
      </c>
      <c r="F177" s="70">
        <v>0</v>
      </c>
      <c r="G177" s="71">
        <v>4.33</v>
      </c>
      <c r="H177" s="71">
        <v>1.44</v>
      </c>
      <c r="I177" s="71">
        <v>1.44</v>
      </c>
      <c r="J177" s="72">
        <v>0</v>
      </c>
      <c r="K177" s="73">
        <v>692.22</v>
      </c>
      <c r="L177" s="73">
        <v>0.05</v>
      </c>
      <c r="M177" s="73">
        <v>0.05</v>
      </c>
    </row>
    <row r="178" spans="1:13">
      <c r="A178" s="109">
        <v>677</v>
      </c>
      <c r="B178" s="215">
        <v>1700052638539</v>
      </c>
      <c r="C178" s="109">
        <v>883</v>
      </c>
      <c r="D178" s="215">
        <v>1700052638548</v>
      </c>
      <c r="E178" s="216" t="s">
        <v>923</v>
      </c>
      <c r="F178" s="70">
        <v>0</v>
      </c>
      <c r="G178" s="71">
        <v>31.42</v>
      </c>
      <c r="H178" s="71">
        <v>2.21</v>
      </c>
      <c r="I178" s="71">
        <v>2.21</v>
      </c>
      <c r="J178" s="72">
        <v>0</v>
      </c>
      <c r="K178" s="73">
        <v>6220.62</v>
      </c>
      <c r="L178" s="73">
        <v>0.05</v>
      </c>
      <c r="M178" s="73">
        <v>0.05</v>
      </c>
    </row>
    <row r="179" spans="1:13">
      <c r="A179" s="109">
        <v>679</v>
      </c>
      <c r="B179" s="215">
        <v>1700052643929</v>
      </c>
      <c r="C179" s="109">
        <v>885</v>
      </c>
      <c r="D179" s="215">
        <v>1700052643938</v>
      </c>
      <c r="E179" s="216" t="s">
        <v>924</v>
      </c>
      <c r="F179" s="70">
        <v>0</v>
      </c>
      <c r="G179" s="71">
        <v>5.2</v>
      </c>
      <c r="H179" s="71">
        <v>1.55</v>
      </c>
      <c r="I179" s="71">
        <v>1.55</v>
      </c>
      <c r="J179" s="72">
        <v>0</v>
      </c>
      <c r="K179" s="73">
        <v>1196.97</v>
      </c>
      <c r="L179" s="73">
        <v>0.05</v>
      </c>
      <c r="M179" s="73">
        <v>0.05</v>
      </c>
    </row>
    <row r="180" spans="1:13">
      <c r="A180" s="109">
        <v>680</v>
      </c>
      <c r="B180" s="215">
        <v>1700052636150</v>
      </c>
      <c r="C180" s="109">
        <v>886</v>
      </c>
      <c r="D180" s="215">
        <v>1700052636160</v>
      </c>
      <c r="E180" s="216" t="s">
        <v>925</v>
      </c>
      <c r="F180" s="70">
        <v>0</v>
      </c>
      <c r="G180" s="71">
        <v>5.97</v>
      </c>
      <c r="H180" s="71">
        <v>1.44</v>
      </c>
      <c r="I180" s="71">
        <v>1.44</v>
      </c>
      <c r="J180" s="72">
        <v>0</v>
      </c>
      <c r="K180" s="73">
        <v>477.22</v>
      </c>
      <c r="L180" s="73">
        <v>0.05</v>
      </c>
      <c r="M180" s="73">
        <v>0.05</v>
      </c>
    </row>
    <row r="181" spans="1:13">
      <c r="A181" s="109">
        <v>681</v>
      </c>
      <c r="B181" s="215">
        <v>1700052601413</v>
      </c>
      <c r="C181" s="109">
        <v>887</v>
      </c>
      <c r="D181" s="215">
        <v>1700052601469</v>
      </c>
      <c r="E181" s="216" t="s">
        <v>926</v>
      </c>
      <c r="F181" s="70">
        <v>0</v>
      </c>
      <c r="G181" s="71">
        <v>3.6</v>
      </c>
      <c r="H181" s="71">
        <v>0.78</v>
      </c>
      <c r="I181" s="71">
        <v>0.78</v>
      </c>
      <c r="J181" s="72">
        <v>0</v>
      </c>
      <c r="K181" s="73">
        <v>0</v>
      </c>
      <c r="L181" s="73">
        <v>0</v>
      </c>
      <c r="M181" s="73">
        <v>0</v>
      </c>
    </row>
    <row r="182" spans="1:13">
      <c r="A182" s="109">
        <v>682</v>
      </c>
      <c r="B182" s="215">
        <v>1700052604567</v>
      </c>
      <c r="C182" s="109">
        <v>888</v>
      </c>
      <c r="D182" s="215">
        <v>1700052604576</v>
      </c>
      <c r="E182" s="216" t="s">
        <v>927</v>
      </c>
      <c r="F182" s="70">
        <v>0</v>
      </c>
      <c r="G182" s="71">
        <v>9.66</v>
      </c>
      <c r="H182" s="71">
        <v>1.56</v>
      </c>
      <c r="I182" s="71">
        <v>1.56</v>
      </c>
      <c r="J182" s="72">
        <v>0</v>
      </c>
      <c r="K182" s="73">
        <v>1216.81</v>
      </c>
      <c r="L182" s="73">
        <v>0.05</v>
      </c>
      <c r="M182" s="73">
        <v>0.05</v>
      </c>
    </row>
    <row r="183" spans="1:13">
      <c r="A183" s="109">
        <v>692</v>
      </c>
      <c r="B183" s="215">
        <v>1700052619439</v>
      </c>
      <c r="C183" s="109">
        <v>891</v>
      </c>
      <c r="D183" s="215">
        <v>1700052619448</v>
      </c>
      <c r="E183" s="216" t="s">
        <v>928</v>
      </c>
      <c r="F183" s="70">
        <v>0</v>
      </c>
      <c r="G183" s="71">
        <v>183.6</v>
      </c>
      <c r="H183" s="71">
        <v>1.46</v>
      </c>
      <c r="I183" s="71">
        <v>1.46</v>
      </c>
      <c r="J183" s="72">
        <v>0</v>
      </c>
      <c r="K183" s="73">
        <v>5875.31</v>
      </c>
      <c r="L183" s="73">
        <v>0.05</v>
      </c>
      <c r="M183" s="73">
        <v>0.05</v>
      </c>
    </row>
    <row r="184" spans="1:13">
      <c r="A184" s="109">
        <v>694</v>
      </c>
      <c r="B184" s="215">
        <v>1700052643593</v>
      </c>
      <c r="C184" s="109">
        <v>893</v>
      </c>
      <c r="D184" s="215">
        <v>1700052643609</v>
      </c>
      <c r="E184" s="216" t="s">
        <v>929</v>
      </c>
      <c r="F184" s="70">
        <v>0</v>
      </c>
      <c r="G184" s="71">
        <v>267.95</v>
      </c>
      <c r="H184" s="71">
        <v>1.45</v>
      </c>
      <c r="I184" s="71">
        <v>1.45</v>
      </c>
      <c r="J184" s="72">
        <v>0</v>
      </c>
      <c r="K184" s="73">
        <v>3617.31</v>
      </c>
      <c r="L184" s="73">
        <v>0.05</v>
      </c>
      <c r="M184" s="73">
        <v>0.05</v>
      </c>
    </row>
    <row r="185" spans="1:13">
      <c r="A185" s="109">
        <v>8720</v>
      </c>
      <c r="B185" s="215">
        <v>8720</v>
      </c>
      <c r="C185" s="109">
        <v>8720</v>
      </c>
      <c r="D185" s="215">
        <v>8720</v>
      </c>
      <c r="E185" s="216" t="s">
        <v>930</v>
      </c>
      <c r="F185" s="70">
        <v>0</v>
      </c>
      <c r="G185" s="71">
        <v>56.36</v>
      </c>
      <c r="H185" s="71">
        <v>0.6</v>
      </c>
      <c r="I185" s="71">
        <v>0.6</v>
      </c>
      <c r="J185" s="72">
        <v>0</v>
      </c>
      <c r="K185" s="73">
        <v>5809.87</v>
      </c>
      <c r="L185" s="73">
        <v>0.05</v>
      </c>
      <c r="M185" s="73">
        <v>0.05</v>
      </c>
    </row>
    <row r="186" spans="1:13">
      <c r="A186" s="109">
        <v>696</v>
      </c>
      <c r="B186" s="215">
        <v>1700052667450</v>
      </c>
      <c r="C186" s="109">
        <v>895</v>
      </c>
      <c r="D186" s="215">
        <v>1700052667460</v>
      </c>
      <c r="E186" s="216" t="s">
        <v>931</v>
      </c>
      <c r="F186" s="70">
        <v>0</v>
      </c>
      <c r="G186" s="71">
        <v>15.61</v>
      </c>
      <c r="H186" s="71">
        <v>1.44</v>
      </c>
      <c r="I186" s="71">
        <v>1.44</v>
      </c>
      <c r="J186" s="72">
        <v>0</v>
      </c>
      <c r="K186" s="73">
        <v>717.85</v>
      </c>
      <c r="L186" s="73">
        <v>0.05</v>
      </c>
      <c r="M186" s="73">
        <v>0.05</v>
      </c>
    </row>
    <row r="187" spans="1:13">
      <c r="A187" s="109">
        <v>697</v>
      </c>
      <c r="B187" s="215">
        <v>1700052667423</v>
      </c>
      <c r="C187" s="109">
        <v>896</v>
      </c>
      <c r="D187" s="215">
        <v>1700052667432</v>
      </c>
      <c r="E187" s="216" t="s">
        <v>932</v>
      </c>
      <c r="F187" s="70">
        <v>0</v>
      </c>
      <c r="G187" s="71">
        <v>14.97</v>
      </c>
      <c r="H187" s="71">
        <v>1.5</v>
      </c>
      <c r="I187" s="71">
        <v>1.5</v>
      </c>
      <c r="J187" s="72">
        <v>0</v>
      </c>
      <c r="K187" s="73">
        <v>718.49</v>
      </c>
      <c r="L187" s="73">
        <v>0.05</v>
      </c>
      <c r="M187" s="73">
        <v>0.05</v>
      </c>
    </row>
    <row r="188" spans="1:13">
      <c r="A188" s="109">
        <v>656</v>
      </c>
      <c r="B188" s="215">
        <v>1700052613757</v>
      </c>
      <c r="C188" s="109">
        <v>856</v>
      </c>
      <c r="D188" s="215">
        <v>1700052613766</v>
      </c>
      <c r="E188" s="216" t="s">
        <v>933</v>
      </c>
      <c r="F188" s="70">
        <v>0</v>
      </c>
      <c r="G188" s="71">
        <v>15.11</v>
      </c>
      <c r="H188" s="71">
        <v>1.82</v>
      </c>
      <c r="I188" s="71">
        <v>1.82</v>
      </c>
      <c r="J188" s="72">
        <v>0</v>
      </c>
      <c r="K188" s="73">
        <v>4079.54</v>
      </c>
      <c r="L188" s="73">
        <v>0.05</v>
      </c>
      <c r="M188" s="73">
        <v>0.05</v>
      </c>
    </row>
    <row r="189" spans="1:13" ht="25.5">
      <c r="A189" s="109">
        <v>577</v>
      </c>
      <c r="B189" s="215" t="s">
        <v>934</v>
      </c>
      <c r="C189" s="109" t="s">
        <v>751</v>
      </c>
      <c r="D189" s="215"/>
      <c r="E189" s="216" t="s">
        <v>935</v>
      </c>
      <c r="F189" s="70">
        <v>0</v>
      </c>
      <c r="G189" s="71">
        <v>23351.38</v>
      </c>
      <c r="H189" s="71">
        <v>0.56000000000000005</v>
      </c>
      <c r="I189" s="71">
        <v>0.56000000000000005</v>
      </c>
      <c r="J189" s="72">
        <v>0</v>
      </c>
      <c r="K189" s="73">
        <v>0</v>
      </c>
      <c r="L189" s="73">
        <v>0</v>
      </c>
      <c r="M189" s="73">
        <v>0</v>
      </c>
    </row>
    <row r="190" spans="1:13">
      <c r="A190" s="109">
        <v>8719</v>
      </c>
      <c r="B190" s="215">
        <v>8719</v>
      </c>
      <c r="C190" s="109">
        <v>8719</v>
      </c>
      <c r="D190" s="215">
        <v>8719</v>
      </c>
      <c r="E190" s="216" t="s">
        <v>936</v>
      </c>
      <c r="F190" s="70">
        <v>0</v>
      </c>
      <c r="G190" s="71">
        <v>199.49</v>
      </c>
      <c r="H190" s="71">
        <v>0.67</v>
      </c>
      <c r="I190" s="71">
        <v>0.67</v>
      </c>
      <c r="J190" s="72">
        <v>0</v>
      </c>
      <c r="K190" s="73">
        <v>11598.3</v>
      </c>
      <c r="L190" s="73">
        <v>0.05</v>
      </c>
      <c r="M190" s="73">
        <v>0.05</v>
      </c>
    </row>
    <row r="191" spans="1:13">
      <c r="A191" s="109">
        <v>581</v>
      </c>
      <c r="B191" s="215">
        <v>1700052632379</v>
      </c>
      <c r="C191" s="109">
        <v>908</v>
      </c>
      <c r="D191" s="215">
        <v>1700052632388</v>
      </c>
      <c r="E191" s="216" t="s">
        <v>937</v>
      </c>
      <c r="F191" s="70">
        <v>0</v>
      </c>
      <c r="G191" s="71">
        <v>29.79</v>
      </c>
      <c r="H191" s="71">
        <v>1.54</v>
      </c>
      <c r="I191" s="71">
        <v>1.54</v>
      </c>
      <c r="J191" s="72">
        <v>0</v>
      </c>
      <c r="K191" s="73">
        <v>1966.05</v>
      </c>
      <c r="L191" s="73">
        <v>0.05</v>
      </c>
      <c r="M191" s="73">
        <v>0.05</v>
      </c>
    </row>
    <row r="192" spans="1:13">
      <c r="A192" s="109">
        <v>631</v>
      </c>
      <c r="B192" s="215">
        <v>1700052750685</v>
      </c>
      <c r="C192" s="109">
        <v>831</v>
      </c>
      <c r="D192" s="215">
        <v>1700052750694</v>
      </c>
      <c r="E192" s="216" t="s">
        <v>938</v>
      </c>
      <c r="F192" s="70">
        <v>0</v>
      </c>
      <c r="G192" s="71">
        <v>47.28</v>
      </c>
      <c r="H192" s="71">
        <v>1.49</v>
      </c>
      <c r="I192" s="71">
        <v>1.49</v>
      </c>
      <c r="J192" s="72">
        <v>0</v>
      </c>
      <c r="K192" s="73">
        <v>567.29999999999995</v>
      </c>
      <c r="L192" s="73">
        <v>0.05</v>
      </c>
      <c r="M192" s="73">
        <v>0.05</v>
      </c>
    </row>
    <row r="193" spans="1:13">
      <c r="A193" s="109">
        <v>636</v>
      </c>
      <c r="B193" s="215">
        <v>1700052757705</v>
      </c>
      <c r="C193" s="109">
        <v>836</v>
      </c>
      <c r="D193" s="215">
        <v>1700052757714</v>
      </c>
      <c r="E193" s="216" t="s">
        <v>939</v>
      </c>
      <c r="F193" s="70">
        <v>0</v>
      </c>
      <c r="G193" s="71">
        <v>3.06</v>
      </c>
      <c r="H193" s="71">
        <v>5.57</v>
      </c>
      <c r="I193" s="71">
        <v>5.57</v>
      </c>
      <c r="J193" s="72">
        <v>0</v>
      </c>
      <c r="K193" s="73">
        <v>611.52</v>
      </c>
      <c r="L193" s="73">
        <v>0.05</v>
      </c>
      <c r="M193" s="73">
        <v>0.05</v>
      </c>
    </row>
    <row r="194" spans="1:13">
      <c r="A194" s="109">
        <v>771</v>
      </c>
      <c r="B194" s="215">
        <v>1700052979793</v>
      </c>
      <c r="C194" s="109">
        <v>971</v>
      </c>
      <c r="D194" s="215">
        <v>1700052979809</v>
      </c>
      <c r="E194" s="216" t="s">
        <v>940</v>
      </c>
      <c r="F194" s="70">
        <v>0</v>
      </c>
      <c r="G194" s="71">
        <v>51.37</v>
      </c>
      <c r="H194" s="71">
        <v>1.46</v>
      </c>
      <c r="I194" s="71">
        <v>1.46</v>
      </c>
      <c r="J194" s="72">
        <v>0</v>
      </c>
      <c r="K194" s="73">
        <v>2465.77</v>
      </c>
      <c r="L194" s="73">
        <v>0.05</v>
      </c>
      <c r="M194" s="73">
        <v>0.05</v>
      </c>
    </row>
    <row r="195" spans="1:13">
      <c r="A195" s="109">
        <v>8707</v>
      </c>
      <c r="B195" s="215">
        <v>8707</v>
      </c>
      <c r="C195" s="109">
        <v>8707</v>
      </c>
      <c r="D195" s="215">
        <v>8707</v>
      </c>
      <c r="E195" s="216" t="s">
        <v>941</v>
      </c>
      <c r="F195" s="70">
        <v>0</v>
      </c>
      <c r="G195" s="71">
        <v>2.75</v>
      </c>
      <c r="H195" s="71">
        <v>0.8</v>
      </c>
      <c r="I195" s="71">
        <v>0.8</v>
      </c>
      <c r="J195" s="72">
        <v>0</v>
      </c>
      <c r="K195" s="73">
        <v>0</v>
      </c>
      <c r="L195" s="73">
        <v>0</v>
      </c>
      <c r="M195" s="73">
        <v>0</v>
      </c>
    </row>
    <row r="196" spans="1:13">
      <c r="A196" s="109">
        <v>750</v>
      </c>
      <c r="B196" s="215">
        <v>1700052546774</v>
      </c>
      <c r="C196" s="109" t="s">
        <v>751</v>
      </c>
      <c r="D196" s="215"/>
      <c r="E196" s="216" t="s">
        <v>942</v>
      </c>
      <c r="F196" s="70">
        <v>0</v>
      </c>
      <c r="G196" s="71">
        <v>1763.74</v>
      </c>
      <c r="H196" s="71">
        <v>1.46</v>
      </c>
      <c r="I196" s="71">
        <v>1.46</v>
      </c>
      <c r="J196" s="72">
        <v>0</v>
      </c>
      <c r="K196" s="73">
        <v>0</v>
      </c>
      <c r="L196" s="73">
        <v>0</v>
      </c>
      <c r="M196" s="73">
        <v>0</v>
      </c>
    </row>
    <row r="197" spans="1:13">
      <c r="A197" s="109">
        <v>628</v>
      </c>
      <c r="B197" s="215">
        <v>1700052708201</v>
      </c>
      <c r="C197" s="109">
        <v>828</v>
      </c>
      <c r="D197" s="215">
        <v>1700052708210</v>
      </c>
      <c r="E197" s="216" t="s">
        <v>943</v>
      </c>
      <c r="F197" s="70">
        <v>0</v>
      </c>
      <c r="G197" s="71">
        <v>80.66</v>
      </c>
      <c r="H197" s="71">
        <v>0.88</v>
      </c>
      <c r="I197" s="71">
        <v>0.88</v>
      </c>
      <c r="J197" s="72">
        <v>0</v>
      </c>
      <c r="K197" s="73">
        <v>0</v>
      </c>
      <c r="L197" s="73">
        <v>0</v>
      </c>
      <c r="M197" s="73">
        <v>0</v>
      </c>
    </row>
    <row r="198" spans="1:13">
      <c r="A198" s="109">
        <v>781</v>
      </c>
      <c r="B198" s="215">
        <v>1700052765469</v>
      </c>
      <c r="C198" s="109">
        <v>981</v>
      </c>
      <c r="D198" s="215">
        <v>1700052765478</v>
      </c>
      <c r="E198" s="216" t="s">
        <v>944</v>
      </c>
      <c r="F198" s="70">
        <v>0</v>
      </c>
      <c r="G198" s="71">
        <v>494.88</v>
      </c>
      <c r="H198" s="71">
        <v>1.61</v>
      </c>
      <c r="I198" s="71">
        <v>1.61</v>
      </c>
      <c r="J198" s="72">
        <v>0</v>
      </c>
      <c r="K198" s="73">
        <v>7373.75</v>
      </c>
      <c r="L198" s="73">
        <v>0.05</v>
      </c>
      <c r="M198" s="73">
        <v>0.05</v>
      </c>
    </row>
    <row r="199" spans="1:13">
      <c r="A199" s="109">
        <v>639</v>
      </c>
      <c r="B199" s="215">
        <v>1700052751331</v>
      </c>
      <c r="C199" s="109">
        <v>839</v>
      </c>
      <c r="D199" s="215">
        <v>1700052751340</v>
      </c>
      <c r="E199" s="216" t="s">
        <v>945</v>
      </c>
      <c r="F199" s="70">
        <v>0</v>
      </c>
      <c r="G199" s="71">
        <v>129.74</v>
      </c>
      <c r="H199" s="71">
        <v>1.44</v>
      </c>
      <c r="I199" s="71">
        <v>1.44</v>
      </c>
      <c r="J199" s="72">
        <v>0</v>
      </c>
      <c r="K199" s="73">
        <v>2237.96</v>
      </c>
      <c r="L199" s="73">
        <v>0.05</v>
      </c>
      <c r="M199" s="73">
        <v>0.05</v>
      </c>
    </row>
    <row r="200" spans="1:13">
      <c r="A200" s="109">
        <v>8722</v>
      </c>
      <c r="B200" s="215">
        <v>8722</v>
      </c>
      <c r="C200" s="109">
        <v>8722</v>
      </c>
      <c r="D200" s="215">
        <v>8722</v>
      </c>
      <c r="E200" s="216" t="s">
        <v>946</v>
      </c>
      <c r="F200" s="70">
        <v>0</v>
      </c>
      <c r="G200" s="71">
        <v>720.4</v>
      </c>
      <c r="H200" s="71">
        <v>0.62</v>
      </c>
      <c r="I200" s="71">
        <v>0.62</v>
      </c>
      <c r="J200" s="72">
        <v>0</v>
      </c>
      <c r="K200" s="73">
        <v>26654.94</v>
      </c>
      <c r="L200" s="73">
        <v>0.05</v>
      </c>
      <c r="M200" s="73">
        <v>0.05</v>
      </c>
    </row>
    <row r="201" spans="1:13">
      <c r="A201" s="109">
        <v>570</v>
      </c>
      <c r="B201" s="215">
        <v>1700052616916</v>
      </c>
      <c r="C201" s="109">
        <v>970</v>
      </c>
      <c r="D201" s="215">
        <v>1700052616925</v>
      </c>
      <c r="E201" s="216" t="s">
        <v>947</v>
      </c>
      <c r="F201" s="70">
        <v>0</v>
      </c>
      <c r="G201" s="71">
        <v>284.49</v>
      </c>
      <c r="H201" s="71">
        <v>0.66</v>
      </c>
      <c r="I201" s="71">
        <v>0.66</v>
      </c>
      <c r="J201" s="72">
        <v>0</v>
      </c>
      <c r="K201" s="73">
        <v>28449.279999999999</v>
      </c>
      <c r="L201" s="73">
        <v>0.05</v>
      </c>
      <c r="M201" s="73">
        <v>0.05</v>
      </c>
    </row>
    <row r="202" spans="1:13">
      <c r="A202" s="109">
        <v>576</v>
      </c>
      <c r="B202" s="215">
        <v>1700052791343</v>
      </c>
      <c r="C202" s="109">
        <v>876</v>
      </c>
      <c r="D202" s="215">
        <v>1700052791361</v>
      </c>
      <c r="E202" s="216" t="s">
        <v>948</v>
      </c>
      <c r="F202" s="70">
        <v>0</v>
      </c>
      <c r="G202" s="71">
        <v>72.239999999999995</v>
      </c>
      <c r="H202" s="71">
        <v>1.45</v>
      </c>
      <c r="I202" s="71">
        <v>1.45</v>
      </c>
      <c r="J202" s="72">
        <v>0</v>
      </c>
      <c r="K202" s="73">
        <v>1228.04</v>
      </c>
      <c r="L202" s="73">
        <v>0.05</v>
      </c>
      <c r="M202" s="73">
        <v>0.05</v>
      </c>
    </row>
    <row r="203" spans="1:13">
      <c r="A203" s="109">
        <v>580</v>
      </c>
      <c r="B203" s="215">
        <v>1700052906944</v>
      </c>
      <c r="C203" s="109">
        <v>880</v>
      </c>
      <c r="D203" s="215">
        <v>1700052906953</v>
      </c>
      <c r="E203" s="216" t="s">
        <v>949</v>
      </c>
      <c r="F203" s="70">
        <v>0</v>
      </c>
      <c r="G203" s="71">
        <v>6.7</v>
      </c>
      <c r="H203" s="71">
        <v>1.44</v>
      </c>
      <c r="I203" s="71">
        <v>1.44</v>
      </c>
      <c r="J203" s="72">
        <v>0</v>
      </c>
      <c r="K203" s="73">
        <v>1004.43</v>
      </c>
      <c r="L203" s="73">
        <v>0.05</v>
      </c>
      <c r="M203" s="73">
        <v>0.05</v>
      </c>
    </row>
    <row r="204" spans="1:13">
      <c r="A204" s="109">
        <v>640</v>
      </c>
      <c r="B204" s="215">
        <v>1700052750408</v>
      </c>
      <c r="C204" s="109">
        <v>840</v>
      </c>
      <c r="D204" s="215">
        <v>1700052750417</v>
      </c>
      <c r="E204" s="216" t="s">
        <v>950</v>
      </c>
      <c r="F204" s="70">
        <v>0</v>
      </c>
      <c r="G204" s="71">
        <v>15.64</v>
      </c>
      <c r="H204" s="71">
        <v>1.48</v>
      </c>
      <c r="I204" s="71">
        <v>1.48</v>
      </c>
      <c r="J204" s="72">
        <v>0</v>
      </c>
      <c r="K204" s="73">
        <v>719.4</v>
      </c>
      <c r="L204" s="73">
        <v>0.05</v>
      </c>
      <c r="M204" s="73">
        <v>0.05</v>
      </c>
    </row>
    <row r="205" spans="1:13">
      <c r="A205" s="109">
        <v>629</v>
      </c>
      <c r="B205" s="215">
        <v>1700052730856</v>
      </c>
      <c r="C205" s="109">
        <v>829</v>
      </c>
      <c r="D205" s="215">
        <v>1700052730865</v>
      </c>
      <c r="E205" s="216" t="s">
        <v>951</v>
      </c>
      <c r="F205" s="70">
        <v>0</v>
      </c>
      <c r="G205" s="71">
        <v>3.91</v>
      </c>
      <c r="H205" s="71">
        <v>1.44</v>
      </c>
      <c r="I205" s="71">
        <v>1.44</v>
      </c>
      <c r="J205" s="72">
        <v>0</v>
      </c>
      <c r="K205" s="73">
        <v>659.35</v>
      </c>
      <c r="L205" s="73">
        <v>0.05</v>
      </c>
      <c r="M205" s="73">
        <v>0.05</v>
      </c>
    </row>
    <row r="206" spans="1:13">
      <c r="A206" s="109">
        <v>8741</v>
      </c>
      <c r="B206" s="215">
        <v>8741</v>
      </c>
      <c r="C206" s="109">
        <v>8741</v>
      </c>
      <c r="D206" s="215">
        <v>8741</v>
      </c>
      <c r="E206" s="216" t="s">
        <v>952</v>
      </c>
      <c r="F206" s="70">
        <v>0</v>
      </c>
      <c r="G206" s="71">
        <v>131.5</v>
      </c>
      <c r="H206" s="71">
        <v>1.01</v>
      </c>
      <c r="I206" s="71">
        <v>1.01</v>
      </c>
      <c r="J206" s="72">
        <v>0</v>
      </c>
      <c r="K206" s="73">
        <v>29587.91</v>
      </c>
      <c r="L206" s="73">
        <v>0.05</v>
      </c>
      <c r="M206" s="73">
        <v>0.05</v>
      </c>
    </row>
    <row r="207" spans="1:13">
      <c r="A207" s="109">
        <v>641</v>
      </c>
      <c r="B207" s="215">
        <v>1700052708586</v>
      </c>
      <c r="C207" s="109">
        <v>841</v>
      </c>
      <c r="D207" s="215">
        <v>1700052708595</v>
      </c>
      <c r="E207" s="216" t="s">
        <v>953</v>
      </c>
      <c r="F207" s="70">
        <v>0</v>
      </c>
      <c r="G207" s="71">
        <v>23.83</v>
      </c>
      <c r="H207" s="71">
        <v>1.54</v>
      </c>
      <c r="I207" s="71">
        <v>1.54</v>
      </c>
      <c r="J207" s="72">
        <v>0</v>
      </c>
      <c r="K207" s="73">
        <v>1072.27</v>
      </c>
      <c r="L207" s="73">
        <v>0.05</v>
      </c>
      <c r="M207" s="73">
        <v>0.05</v>
      </c>
    </row>
    <row r="208" spans="1:13">
      <c r="A208" s="109">
        <v>782</v>
      </c>
      <c r="B208" s="215">
        <v>1700052966039</v>
      </c>
      <c r="C208" s="109">
        <v>982</v>
      </c>
      <c r="D208" s="215">
        <v>1700052966048</v>
      </c>
      <c r="E208" s="216" t="s">
        <v>954</v>
      </c>
      <c r="F208" s="70">
        <v>0</v>
      </c>
      <c r="G208" s="71">
        <v>48.87</v>
      </c>
      <c r="H208" s="71">
        <v>1.46</v>
      </c>
      <c r="I208" s="71">
        <v>1.46</v>
      </c>
      <c r="J208" s="72">
        <v>0</v>
      </c>
      <c r="K208" s="73">
        <v>4594.13</v>
      </c>
      <c r="L208" s="73">
        <v>0.05</v>
      </c>
      <c r="M208" s="73">
        <v>0.05</v>
      </c>
    </row>
    <row r="209" spans="1:13">
      <c r="A209" s="109">
        <v>799</v>
      </c>
      <c r="B209" s="215">
        <v>1700053150075</v>
      </c>
      <c r="C209" s="109">
        <v>960</v>
      </c>
      <c r="D209" s="215">
        <v>1700053150084</v>
      </c>
      <c r="E209" s="216" t="s">
        <v>955</v>
      </c>
      <c r="F209" s="70">
        <v>0</v>
      </c>
      <c r="G209" s="71">
        <v>24.99</v>
      </c>
      <c r="H209" s="71">
        <v>1.51</v>
      </c>
      <c r="I209" s="71">
        <v>1.51</v>
      </c>
      <c r="J209" s="72">
        <v>0</v>
      </c>
      <c r="K209" s="73">
        <v>5747.67</v>
      </c>
      <c r="L209" s="73">
        <v>0.05</v>
      </c>
      <c r="M209" s="73">
        <v>0.05</v>
      </c>
    </row>
    <row r="210" spans="1:13">
      <c r="A210" s="109">
        <v>645</v>
      </c>
      <c r="B210" s="215">
        <v>1700052867514</v>
      </c>
      <c r="C210" s="109">
        <v>845</v>
      </c>
      <c r="D210" s="215">
        <v>1700052867523</v>
      </c>
      <c r="E210" s="216" t="s">
        <v>956</v>
      </c>
      <c r="F210" s="70">
        <v>0</v>
      </c>
      <c r="G210" s="71">
        <v>2.6</v>
      </c>
      <c r="H210" s="71">
        <v>1.44</v>
      </c>
      <c r="I210" s="71">
        <v>1.44</v>
      </c>
      <c r="J210" s="72">
        <v>0</v>
      </c>
      <c r="K210" s="73">
        <v>780.28</v>
      </c>
      <c r="L210" s="73">
        <v>0.05</v>
      </c>
      <c r="M210" s="73">
        <v>0.05</v>
      </c>
    </row>
    <row r="211" spans="1:13">
      <c r="A211" s="109">
        <v>649</v>
      </c>
      <c r="B211" s="215">
        <v>1700052944504</v>
      </c>
      <c r="C211" s="109">
        <v>849</v>
      </c>
      <c r="D211" s="215">
        <v>1700052944513</v>
      </c>
      <c r="E211" s="216" t="s">
        <v>957</v>
      </c>
      <c r="F211" s="70">
        <v>0</v>
      </c>
      <c r="G211" s="71">
        <v>2.16</v>
      </c>
      <c r="H211" s="71">
        <v>3.8</v>
      </c>
      <c r="I211" s="71">
        <v>3.8</v>
      </c>
      <c r="J211" s="72">
        <v>0</v>
      </c>
      <c r="K211" s="73">
        <v>712.96</v>
      </c>
      <c r="L211" s="73">
        <v>0.05</v>
      </c>
      <c r="M211" s="73">
        <v>0.05</v>
      </c>
    </row>
    <row r="212" spans="1:13">
      <c r="A212" s="109">
        <v>792</v>
      </c>
      <c r="B212" s="215">
        <v>1700053043267</v>
      </c>
      <c r="C212" s="109">
        <v>992</v>
      </c>
      <c r="D212" s="215">
        <v>1700053043276</v>
      </c>
      <c r="E212" s="216" t="s">
        <v>958</v>
      </c>
      <c r="F212" s="70">
        <v>0</v>
      </c>
      <c r="G212" s="71">
        <v>5.62</v>
      </c>
      <c r="H212" s="71">
        <v>0.56000000000000005</v>
      </c>
      <c r="I212" s="71">
        <v>0.56000000000000005</v>
      </c>
      <c r="J212" s="72">
        <v>0</v>
      </c>
      <c r="K212" s="73">
        <v>449.27</v>
      </c>
      <c r="L212" s="73">
        <v>0.05</v>
      </c>
      <c r="M212" s="73">
        <v>0.05</v>
      </c>
    </row>
    <row r="213" spans="1:13">
      <c r="A213" s="109">
        <v>734</v>
      </c>
      <c r="B213" s="215">
        <v>1700052967219</v>
      </c>
      <c r="C213" s="109">
        <v>934</v>
      </c>
      <c r="D213" s="215">
        <v>1700052967246</v>
      </c>
      <c r="E213" s="216" t="s">
        <v>959</v>
      </c>
      <c r="F213" s="70">
        <v>0</v>
      </c>
      <c r="G213" s="71">
        <v>18.09</v>
      </c>
      <c r="H213" s="71">
        <v>1.52</v>
      </c>
      <c r="I213" s="71">
        <v>1.52</v>
      </c>
      <c r="J213" s="72">
        <v>0</v>
      </c>
      <c r="K213" s="73">
        <v>1480.1</v>
      </c>
      <c r="L213" s="73">
        <v>0.05</v>
      </c>
      <c r="M213" s="73">
        <v>0.05</v>
      </c>
    </row>
    <row r="214" spans="1:13">
      <c r="A214" s="109">
        <v>693</v>
      </c>
      <c r="B214" s="215">
        <v>1700052810094</v>
      </c>
      <c r="C214" s="109">
        <v>933</v>
      </c>
      <c r="D214" s="215">
        <v>1700052810100</v>
      </c>
      <c r="E214" s="216" t="s">
        <v>960</v>
      </c>
      <c r="F214" s="70">
        <v>0</v>
      </c>
      <c r="G214" s="71">
        <v>161.68</v>
      </c>
      <c r="H214" s="71">
        <v>1.54</v>
      </c>
      <c r="I214" s="71">
        <v>1.54</v>
      </c>
      <c r="J214" s="72">
        <v>0</v>
      </c>
      <c r="K214" s="73">
        <v>1067.0999999999999</v>
      </c>
      <c r="L214" s="73">
        <v>0.05</v>
      </c>
      <c r="M214" s="73">
        <v>0.05</v>
      </c>
    </row>
    <row r="215" spans="1:13">
      <c r="A215" s="109">
        <v>799</v>
      </c>
      <c r="B215" s="215" t="s">
        <v>876</v>
      </c>
      <c r="C215" s="109">
        <v>960</v>
      </c>
      <c r="D215" s="215" t="s">
        <v>876</v>
      </c>
      <c r="E215" s="216" t="s">
        <v>961</v>
      </c>
      <c r="F215" s="70">
        <v>0</v>
      </c>
      <c r="G215" s="71">
        <v>3.51</v>
      </c>
      <c r="H215" s="71">
        <v>1.51</v>
      </c>
      <c r="I215" s="71">
        <v>1.51</v>
      </c>
      <c r="J215" s="72">
        <v>0</v>
      </c>
      <c r="K215" s="73">
        <v>701.65</v>
      </c>
      <c r="L215" s="73">
        <v>0.05</v>
      </c>
      <c r="M215" s="73">
        <v>0.05</v>
      </c>
    </row>
    <row r="216" spans="1:13">
      <c r="A216" s="109">
        <v>799</v>
      </c>
      <c r="B216" s="215" t="s">
        <v>876</v>
      </c>
      <c r="C216" s="109">
        <v>960</v>
      </c>
      <c r="D216" s="215" t="s">
        <v>876</v>
      </c>
      <c r="E216" s="216" t="s">
        <v>962</v>
      </c>
      <c r="F216" s="70">
        <v>0</v>
      </c>
      <c r="G216" s="71">
        <v>54.34</v>
      </c>
      <c r="H216" s="71">
        <v>1.59</v>
      </c>
      <c r="I216" s="71">
        <v>1.59</v>
      </c>
      <c r="J216" s="72">
        <v>0</v>
      </c>
      <c r="K216" s="73">
        <v>8331.82</v>
      </c>
      <c r="L216" s="73">
        <v>0.05</v>
      </c>
      <c r="M216" s="73">
        <v>0.05</v>
      </c>
    </row>
    <row r="217" spans="1:13">
      <c r="A217" s="109">
        <v>799</v>
      </c>
      <c r="B217" s="215" t="s">
        <v>876</v>
      </c>
      <c r="C217" s="109">
        <v>960</v>
      </c>
      <c r="D217" s="215" t="s">
        <v>876</v>
      </c>
      <c r="E217" s="216" t="s">
        <v>963</v>
      </c>
      <c r="F217" s="70">
        <v>0</v>
      </c>
      <c r="G217" s="71">
        <v>9.8699999999999992</v>
      </c>
      <c r="H217" s="71">
        <v>0.71</v>
      </c>
      <c r="I217" s="71">
        <v>0.71</v>
      </c>
      <c r="J217" s="72">
        <v>0</v>
      </c>
      <c r="K217" s="73">
        <v>12824.59</v>
      </c>
      <c r="L217" s="73">
        <v>0.05</v>
      </c>
      <c r="M217" s="73">
        <v>0.05</v>
      </c>
    </row>
    <row r="218" spans="1:13">
      <c r="A218" s="109">
        <v>695</v>
      </c>
      <c r="B218" s="215">
        <v>1700052348254</v>
      </c>
      <c r="C218" s="109">
        <v>995</v>
      </c>
      <c r="D218" s="215">
        <v>1700052348263</v>
      </c>
      <c r="E218" s="216" t="s">
        <v>964</v>
      </c>
      <c r="F218" s="70">
        <v>0</v>
      </c>
      <c r="G218" s="71">
        <v>605.69000000000005</v>
      </c>
      <c r="H218" s="71">
        <v>1.47</v>
      </c>
      <c r="I218" s="71">
        <v>1.47</v>
      </c>
      <c r="J218" s="72">
        <v>0</v>
      </c>
      <c r="K218" s="73">
        <v>13628.11</v>
      </c>
      <c r="L218" s="73">
        <v>0.05</v>
      </c>
      <c r="M218" s="73">
        <v>0.05</v>
      </c>
    </row>
    <row r="219" spans="1:13">
      <c r="A219" s="109">
        <v>764</v>
      </c>
      <c r="B219" s="215">
        <v>1700053001080</v>
      </c>
      <c r="C219" s="109">
        <v>964</v>
      </c>
      <c r="D219" s="215">
        <v>1700053001090</v>
      </c>
      <c r="E219" s="216" t="s">
        <v>965</v>
      </c>
      <c r="F219" s="70">
        <v>0</v>
      </c>
      <c r="G219" s="71">
        <v>228.3</v>
      </c>
      <c r="H219" s="71">
        <v>1.47</v>
      </c>
      <c r="I219" s="71">
        <v>1.47</v>
      </c>
      <c r="J219" s="72">
        <v>0</v>
      </c>
      <c r="K219" s="73">
        <v>15753</v>
      </c>
      <c r="L219" s="73">
        <v>0.05</v>
      </c>
      <c r="M219" s="73">
        <v>0.05</v>
      </c>
    </row>
    <row r="220" spans="1:13">
      <c r="A220" s="109">
        <v>627</v>
      </c>
      <c r="B220" s="215">
        <v>1700052434620</v>
      </c>
      <c r="C220" s="109">
        <v>827</v>
      </c>
      <c r="D220" s="215">
        <v>1700052434639</v>
      </c>
      <c r="E220" s="216" t="s">
        <v>966</v>
      </c>
      <c r="F220" s="70">
        <v>0</v>
      </c>
      <c r="G220" s="71">
        <v>66.27</v>
      </c>
      <c r="H220" s="71">
        <v>1.58</v>
      </c>
      <c r="I220" s="71">
        <v>1.58</v>
      </c>
      <c r="J220" s="72">
        <v>0</v>
      </c>
      <c r="K220" s="73">
        <v>2467.86</v>
      </c>
      <c r="L220" s="73">
        <v>0.05</v>
      </c>
      <c r="M220" s="73">
        <v>0.05</v>
      </c>
    </row>
    <row r="221" spans="1:13">
      <c r="A221" s="109">
        <v>698</v>
      </c>
      <c r="B221" s="215">
        <v>1700052878000</v>
      </c>
      <c r="C221" s="109">
        <v>898</v>
      </c>
      <c r="D221" s="215">
        <v>1700052878010</v>
      </c>
      <c r="E221" s="216" t="s">
        <v>967</v>
      </c>
      <c r="F221" s="70">
        <v>0</v>
      </c>
      <c r="G221" s="71">
        <v>20.75</v>
      </c>
      <c r="H221" s="71">
        <v>1.44</v>
      </c>
      <c r="I221" s="71">
        <v>1.44</v>
      </c>
      <c r="J221" s="72">
        <v>0</v>
      </c>
      <c r="K221" s="73">
        <v>720.18</v>
      </c>
      <c r="L221" s="73">
        <v>0.05</v>
      </c>
      <c r="M221" s="73">
        <v>0.05</v>
      </c>
    </row>
    <row r="222" spans="1:13">
      <c r="A222" s="109">
        <v>666</v>
      </c>
      <c r="B222" s="215">
        <v>1700053065048</v>
      </c>
      <c r="C222" s="109">
        <v>996</v>
      </c>
      <c r="D222" s="215">
        <v>1700053065057</v>
      </c>
      <c r="E222" s="216" t="s">
        <v>968</v>
      </c>
      <c r="F222" s="70">
        <v>0</v>
      </c>
      <c r="G222" s="71">
        <v>4.16</v>
      </c>
      <c r="H222" s="71">
        <v>1.52</v>
      </c>
      <c r="I222" s="71">
        <v>1.52</v>
      </c>
      <c r="J222" s="72">
        <v>0</v>
      </c>
      <c r="K222" s="73">
        <v>832.16</v>
      </c>
      <c r="L222" s="73">
        <v>0.05</v>
      </c>
      <c r="M222" s="73">
        <v>0.05</v>
      </c>
    </row>
    <row r="223" spans="1:13">
      <c r="A223" s="109">
        <v>799</v>
      </c>
      <c r="B223" s="215" t="s">
        <v>876</v>
      </c>
      <c r="C223" s="109">
        <v>960</v>
      </c>
      <c r="D223" s="215" t="s">
        <v>876</v>
      </c>
      <c r="E223" s="216" t="s">
        <v>969</v>
      </c>
      <c r="F223" s="70">
        <v>0</v>
      </c>
      <c r="G223" s="71">
        <v>15.52</v>
      </c>
      <c r="H223" s="71">
        <v>1.8</v>
      </c>
      <c r="I223" s="71">
        <v>1.8</v>
      </c>
      <c r="J223" s="72">
        <v>0</v>
      </c>
      <c r="K223" s="73">
        <v>1319.12</v>
      </c>
      <c r="L223" s="73">
        <v>0.05</v>
      </c>
      <c r="M223" s="73">
        <v>0.05</v>
      </c>
    </row>
    <row r="224" spans="1:13">
      <c r="A224" s="109">
        <v>799</v>
      </c>
      <c r="B224" s="215" t="s">
        <v>876</v>
      </c>
      <c r="C224" s="109">
        <v>960</v>
      </c>
      <c r="D224" s="215" t="s">
        <v>876</v>
      </c>
      <c r="E224" s="216" t="s">
        <v>970</v>
      </c>
      <c r="F224" s="70">
        <v>0</v>
      </c>
      <c r="G224" s="71">
        <v>90.82</v>
      </c>
      <c r="H224" s="71">
        <v>0.71</v>
      </c>
      <c r="I224" s="71">
        <v>0.71</v>
      </c>
      <c r="J224" s="72">
        <v>0</v>
      </c>
      <c r="K224" s="73">
        <v>7453.44</v>
      </c>
      <c r="L224" s="73">
        <v>0.05</v>
      </c>
      <c r="M224" s="73">
        <v>0.05</v>
      </c>
    </row>
    <row r="225" spans="1:13">
      <c r="A225" s="109">
        <v>642</v>
      </c>
      <c r="B225" s="215">
        <v>1700052768380</v>
      </c>
      <c r="C225" s="109">
        <v>842</v>
      </c>
      <c r="D225" s="215">
        <v>1700052768390</v>
      </c>
      <c r="E225" s="216" t="s">
        <v>971</v>
      </c>
      <c r="F225" s="70">
        <v>0</v>
      </c>
      <c r="G225" s="71">
        <v>4.16</v>
      </c>
      <c r="H225" s="71">
        <v>3.62</v>
      </c>
      <c r="I225" s="71">
        <v>3.62</v>
      </c>
      <c r="J225" s="72">
        <v>0</v>
      </c>
      <c r="K225" s="73">
        <v>644.79</v>
      </c>
      <c r="L225" s="73">
        <v>0.05</v>
      </c>
      <c r="M225" s="73">
        <v>0.05</v>
      </c>
    </row>
    <row r="226" spans="1:13">
      <c r="A226" s="109">
        <v>699</v>
      </c>
      <c r="B226" s="215">
        <v>1700052826698</v>
      </c>
      <c r="C226" s="109">
        <v>899</v>
      </c>
      <c r="D226" s="215">
        <v>1700052826917</v>
      </c>
      <c r="E226" s="216" t="s">
        <v>972</v>
      </c>
      <c r="F226" s="70">
        <v>0</v>
      </c>
      <c r="G226" s="71">
        <v>4.6100000000000003</v>
      </c>
      <c r="H226" s="71">
        <v>1.58</v>
      </c>
      <c r="I226" s="71">
        <v>1.58</v>
      </c>
      <c r="J226" s="72">
        <v>0</v>
      </c>
      <c r="K226" s="73">
        <v>2120.0700000000002</v>
      </c>
      <c r="L226" s="73">
        <v>0.05</v>
      </c>
      <c r="M226" s="73">
        <v>0.05</v>
      </c>
    </row>
    <row r="227" spans="1:13">
      <c r="A227" s="109">
        <v>8727</v>
      </c>
      <c r="B227" s="215">
        <v>8727</v>
      </c>
      <c r="C227" s="109">
        <v>8727</v>
      </c>
      <c r="D227" s="215">
        <v>8727</v>
      </c>
      <c r="E227" s="216" t="s">
        <v>973</v>
      </c>
      <c r="F227" s="70">
        <v>0</v>
      </c>
      <c r="G227" s="71">
        <v>197.36</v>
      </c>
      <c r="H227" s="71">
        <v>1.93</v>
      </c>
      <c r="I227" s="71">
        <v>1.93</v>
      </c>
      <c r="J227" s="72">
        <v>0</v>
      </c>
      <c r="K227" s="73">
        <v>33833.480000000003</v>
      </c>
      <c r="L227" s="73">
        <v>0.05</v>
      </c>
      <c r="M227" s="73">
        <v>0.05</v>
      </c>
    </row>
    <row r="228" spans="1:13">
      <c r="A228" s="109">
        <v>702</v>
      </c>
      <c r="B228" s="215">
        <v>1700052857534</v>
      </c>
      <c r="C228" s="109">
        <v>902</v>
      </c>
      <c r="D228" s="215">
        <v>1700052857543</v>
      </c>
      <c r="E228" s="216" t="s">
        <v>974</v>
      </c>
      <c r="F228" s="70">
        <v>0</v>
      </c>
      <c r="G228" s="71">
        <v>5.0999999999999996</v>
      </c>
      <c r="H228" s="71">
        <v>1.51</v>
      </c>
      <c r="I228" s="71">
        <v>1.51</v>
      </c>
      <c r="J228" s="72">
        <v>0</v>
      </c>
      <c r="K228" s="73">
        <v>594.76</v>
      </c>
      <c r="L228" s="73">
        <v>0.05</v>
      </c>
      <c r="M228" s="73">
        <v>0.05</v>
      </c>
    </row>
    <row r="229" spans="1:13">
      <c r="A229" s="109">
        <v>712</v>
      </c>
      <c r="B229" s="215">
        <v>1700052859903</v>
      </c>
      <c r="C229" s="109">
        <v>912</v>
      </c>
      <c r="D229" s="215">
        <v>1700052859912</v>
      </c>
      <c r="E229" s="216" t="s">
        <v>975</v>
      </c>
      <c r="F229" s="70">
        <v>0</v>
      </c>
      <c r="G229" s="71">
        <v>2.85</v>
      </c>
      <c r="H229" s="71">
        <v>1.6</v>
      </c>
      <c r="I229" s="71">
        <v>1.6</v>
      </c>
      <c r="J229" s="72">
        <v>0</v>
      </c>
      <c r="K229" s="73">
        <v>1140.9100000000001</v>
      </c>
      <c r="L229" s="73">
        <v>0.05</v>
      </c>
      <c r="M229" s="73">
        <v>0.05</v>
      </c>
    </row>
    <row r="230" spans="1:13">
      <c r="A230" s="109">
        <v>794</v>
      </c>
      <c r="B230" s="215">
        <v>1700052887690</v>
      </c>
      <c r="C230" s="109">
        <v>994</v>
      </c>
      <c r="D230" s="215">
        <v>1700052887706</v>
      </c>
      <c r="E230" s="216" t="s">
        <v>976</v>
      </c>
      <c r="F230" s="70">
        <v>0</v>
      </c>
      <c r="G230" s="71">
        <v>9.36</v>
      </c>
      <c r="H230" s="71">
        <v>4.3600000000000003</v>
      </c>
      <c r="I230" s="71">
        <v>4.3600000000000003</v>
      </c>
      <c r="J230" s="72">
        <v>0</v>
      </c>
      <c r="K230" s="73">
        <v>624.01</v>
      </c>
      <c r="L230" s="73">
        <v>0.05</v>
      </c>
      <c r="M230" s="73">
        <v>0.05</v>
      </c>
    </row>
    <row r="231" spans="1:13">
      <c r="A231" s="109">
        <v>716</v>
      </c>
      <c r="B231" s="215">
        <v>1700052889721</v>
      </c>
      <c r="C231" s="109">
        <v>916</v>
      </c>
      <c r="D231" s="215">
        <v>1700052889730</v>
      </c>
      <c r="E231" s="216" t="s">
        <v>977</v>
      </c>
      <c r="F231" s="70">
        <v>0</v>
      </c>
      <c r="G231" s="71">
        <v>0.91</v>
      </c>
      <c r="H231" s="71">
        <v>1.83</v>
      </c>
      <c r="I231" s="71">
        <v>1.83</v>
      </c>
      <c r="J231" s="72">
        <v>0</v>
      </c>
      <c r="K231" s="73">
        <v>453.97</v>
      </c>
      <c r="L231" s="73">
        <v>0.05</v>
      </c>
      <c r="M231" s="73">
        <v>0.05</v>
      </c>
    </row>
    <row r="232" spans="1:13">
      <c r="A232" s="109">
        <v>719</v>
      </c>
      <c r="B232" s="215">
        <v>1700052866733</v>
      </c>
      <c r="C232" s="109">
        <v>919</v>
      </c>
      <c r="D232" s="215">
        <v>1700052866742</v>
      </c>
      <c r="E232" s="216" t="s">
        <v>978</v>
      </c>
      <c r="F232" s="70">
        <v>0</v>
      </c>
      <c r="G232" s="71">
        <v>1.3</v>
      </c>
      <c r="H232" s="71">
        <v>4.12</v>
      </c>
      <c r="I232" s="71">
        <v>4.12</v>
      </c>
      <c r="J232" s="72">
        <v>0</v>
      </c>
      <c r="K232" s="73">
        <v>308.37</v>
      </c>
      <c r="L232" s="73">
        <v>0.05</v>
      </c>
      <c r="M232" s="73">
        <v>0.05</v>
      </c>
    </row>
    <row r="233" spans="1:13">
      <c r="A233" s="109">
        <v>765</v>
      </c>
      <c r="B233" s="215">
        <v>1700052930014</v>
      </c>
      <c r="C233" s="109">
        <v>965</v>
      </c>
      <c r="D233" s="215">
        <v>1700052930023</v>
      </c>
      <c r="E233" s="216" t="s">
        <v>979</v>
      </c>
      <c r="F233" s="70">
        <v>0</v>
      </c>
      <c r="G233" s="71">
        <v>9.6300000000000008</v>
      </c>
      <c r="H233" s="71">
        <v>1.53</v>
      </c>
      <c r="I233" s="71">
        <v>1.53</v>
      </c>
      <c r="J233" s="72">
        <v>0</v>
      </c>
      <c r="K233" s="73">
        <v>1284.25</v>
      </c>
      <c r="L233" s="73">
        <v>0.05</v>
      </c>
      <c r="M233" s="73">
        <v>0.05</v>
      </c>
    </row>
    <row r="234" spans="1:13">
      <c r="A234" s="109">
        <v>799</v>
      </c>
      <c r="B234" s="215">
        <v>1700053106800</v>
      </c>
      <c r="C234" s="109">
        <v>8755</v>
      </c>
      <c r="D234" s="215">
        <v>8755</v>
      </c>
      <c r="E234" s="216" t="s">
        <v>980</v>
      </c>
      <c r="F234" s="70">
        <v>0</v>
      </c>
      <c r="G234" s="71">
        <v>3.87</v>
      </c>
      <c r="H234" s="71">
        <v>1.59</v>
      </c>
      <c r="I234" s="71">
        <v>1.59</v>
      </c>
      <c r="J234" s="72">
        <v>0</v>
      </c>
      <c r="K234" s="73">
        <v>451.02</v>
      </c>
      <c r="L234" s="73">
        <v>0.05</v>
      </c>
      <c r="M234" s="73">
        <v>0.05</v>
      </c>
    </row>
    <row r="235" spans="1:13">
      <c r="A235" s="109">
        <v>799</v>
      </c>
      <c r="B235" s="215">
        <v>1700052918959</v>
      </c>
      <c r="C235" s="109">
        <v>960</v>
      </c>
      <c r="D235" s="215">
        <v>1700052918968</v>
      </c>
      <c r="E235" s="216" t="s">
        <v>981</v>
      </c>
      <c r="F235" s="70">
        <v>0</v>
      </c>
      <c r="G235" s="71">
        <v>95.75</v>
      </c>
      <c r="H235" s="71">
        <v>1.89</v>
      </c>
      <c r="I235" s="71">
        <v>1.89</v>
      </c>
      <c r="J235" s="72">
        <v>0</v>
      </c>
      <c r="K235" s="73">
        <v>1072.4100000000001</v>
      </c>
      <c r="L235" s="73">
        <v>0.05</v>
      </c>
      <c r="M235" s="73">
        <v>0.05</v>
      </c>
    </row>
    <row r="236" spans="1:13">
      <c r="A236" s="109">
        <v>776</v>
      </c>
      <c r="B236" s="215">
        <v>1700052976686</v>
      </c>
      <c r="C236" s="109">
        <v>976</v>
      </c>
      <c r="D236" s="215">
        <v>1700052976700</v>
      </c>
      <c r="E236" s="216" t="s">
        <v>982</v>
      </c>
      <c r="F236" s="70">
        <v>0</v>
      </c>
      <c r="G236" s="71">
        <v>96.54</v>
      </c>
      <c r="H236" s="71">
        <v>1.48</v>
      </c>
      <c r="I236" s="71">
        <v>1.48</v>
      </c>
      <c r="J236" s="72">
        <v>0</v>
      </c>
      <c r="K236" s="73">
        <v>2896.12</v>
      </c>
      <c r="L236" s="73">
        <v>0.05</v>
      </c>
      <c r="M236" s="73">
        <v>0.05</v>
      </c>
    </row>
    <row r="237" spans="1:13">
      <c r="A237" s="109">
        <v>657</v>
      </c>
      <c r="B237" s="215">
        <v>1700052983390</v>
      </c>
      <c r="C237" s="109">
        <v>857</v>
      </c>
      <c r="D237" s="215">
        <v>1700052983406</v>
      </c>
      <c r="E237" s="216" t="s">
        <v>983</v>
      </c>
      <c r="F237" s="70">
        <v>0</v>
      </c>
      <c r="G237" s="71">
        <v>7.09</v>
      </c>
      <c r="H237" s="71">
        <v>1.44</v>
      </c>
      <c r="I237" s="71">
        <v>1.44</v>
      </c>
      <c r="J237" s="72">
        <v>0</v>
      </c>
      <c r="K237" s="73">
        <v>709.5</v>
      </c>
      <c r="L237" s="73">
        <v>0.05</v>
      </c>
      <c r="M237" s="73">
        <v>0.05</v>
      </c>
    </row>
    <row r="238" spans="1:13">
      <c r="A238" s="109">
        <v>799</v>
      </c>
      <c r="B238" s="215" t="s">
        <v>876</v>
      </c>
      <c r="C238" s="109">
        <v>960</v>
      </c>
      <c r="D238" s="215" t="s">
        <v>876</v>
      </c>
      <c r="E238" s="216" t="s">
        <v>984</v>
      </c>
      <c r="F238" s="70">
        <v>0</v>
      </c>
      <c r="G238" s="71">
        <v>34.200000000000003</v>
      </c>
      <c r="H238" s="71">
        <v>1.59</v>
      </c>
      <c r="I238" s="71">
        <v>1.59</v>
      </c>
      <c r="J238" s="72">
        <v>0</v>
      </c>
      <c r="K238" s="73">
        <v>7866.07</v>
      </c>
      <c r="L238" s="73">
        <v>0.05</v>
      </c>
      <c r="M238" s="73">
        <v>0.05</v>
      </c>
    </row>
    <row r="239" spans="1:13">
      <c r="A239" s="109">
        <v>799</v>
      </c>
      <c r="B239" s="215">
        <v>1700053110676</v>
      </c>
      <c r="C239" s="109">
        <v>960</v>
      </c>
      <c r="D239" s="215">
        <v>1700053110685</v>
      </c>
      <c r="E239" s="216" t="s">
        <v>985</v>
      </c>
      <c r="F239" s="70">
        <v>0</v>
      </c>
      <c r="G239" s="71">
        <v>252.69</v>
      </c>
      <c r="H239" s="71">
        <v>1.59</v>
      </c>
      <c r="I239" s="71">
        <v>1.59</v>
      </c>
      <c r="J239" s="72">
        <v>0</v>
      </c>
      <c r="K239" s="73">
        <v>2589.0700000000002</v>
      </c>
      <c r="L239" s="73">
        <v>0.05</v>
      </c>
      <c r="M239" s="73">
        <v>0.05</v>
      </c>
    </row>
    <row r="240" spans="1:13">
      <c r="A240" s="109">
        <v>747</v>
      </c>
      <c r="B240" s="215">
        <v>1700052947453</v>
      </c>
      <c r="C240" s="109">
        <v>947</v>
      </c>
      <c r="D240" s="215">
        <v>1700052947620</v>
      </c>
      <c r="E240" s="216" t="s">
        <v>986</v>
      </c>
      <c r="F240" s="70">
        <v>0</v>
      </c>
      <c r="G240" s="71">
        <v>11.85</v>
      </c>
      <c r="H240" s="71">
        <v>1.44</v>
      </c>
      <c r="I240" s="71">
        <v>1.44</v>
      </c>
      <c r="J240" s="72">
        <v>0</v>
      </c>
      <c r="K240" s="73">
        <v>969.55</v>
      </c>
      <c r="L240" s="73">
        <v>0.05</v>
      </c>
      <c r="M240" s="73">
        <v>0.05</v>
      </c>
    </row>
    <row r="241" spans="1:13">
      <c r="A241" s="109">
        <v>757</v>
      </c>
      <c r="B241" s="215">
        <v>1700052947791</v>
      </c>
      <c r="C241" s="109">
        <v>957</v>
      </c>
      <c r="D241" s="215">
        <v>1700052947807</v>
      </c>
      <c r="E241" s="216" t="s">
        <v>987</v>
      </c>
      <c r="F241" s="70">
        <v>0</v>
      </c>
      <c r="G241" s="71">
        <v>20.02</v>
      </c>
      <c r="H241" s="71">
        <v>1.46</v>
      </c>
      <c r="I241" s="71">
        <v>1.46</v>
      </c>
      <c r="J241" s="72">
        <v>0</v>
      </c>
      <c r="K241" s="73">
        <v>700.54</v>
      </c>
      <c r="L241" s="73">
        <v>0.05</v>
      </c>
      <c r="M241" s="73">
        <v>0.05</v>
      </c>
    </row>
    <row r="242" spans="1:13">
      <c r="A242" s="109">
        <v>799</v>
      </c>
      <c r="B242" s="215" t="s">
        <v>876</v>
      </c>
      <c r="C242" s="109">
        <v>960</v>
      </c>
      <c r="D242" s="215" t="s">
        <v>876</v>
      </c>
      <c r="E242" s="216" t="s">
        <v>988</v>
      </c>
      <c r="F242" s="70">
        <v>0</v>
      </c>
      <c r="G242" s="71">
        <v>2.0499999999999998</v>
      </c>
      <c r="H242" s="71">
        <v>1.44</v>
      </c>
      <c r="I242" s="71">
        <v>1.44</v>
      </c>
      <c r="J242" s="72">
        <v>0</v>
      </c>
      <c r="K242" s="73">
        <v>675.93</v>
      </c>
      <c r="L242" s="73">
        <v>0.05</v>
      </c>
      <c r="M242" s="73">
        <v>0.05</v>
      </c>
    </row>
    <row r="243" spans="1:13">
      <c r="A243" s="109">
        <v>799</v>
      </c>
      <c r="B243" s="215" t="s">
        <v>876</v>
      </c>
      <c r="C243" s="109">
        <v>960</v>
      </c>
      <c r="D243" s="215" t="s">
        <v>876</v>
      </c>
      <c r="E243" s="216" t="s">
        <v>989</v>
      </c>
      <c r="F243" s="70">
        <v>0</v>
      </c>
      <c r="G243" s="71">
        <v>52.54</v>
      </c>
      <c r="H243" s="71">
        <v>2.41</v>
      </c>
      <c r="I243" s="71">
        <v>2.41</v>
      </c>
      <c r="J243" s="72">
        <v>0</v>
      </c>
      <c r="K243" s="73">
        <v>3820.77</v>
      </c>
      <c r="L243" s="73">
        <v>0.05</v>
      </c>
      <c r="M243" s="73">
        <v>0.05</v>
      </c>
    </row>
    <row r="244" spans="1:13">
      <c r="A244" s="109">
        <v>672</v>
      </c>
      <c r="B244" s="215">
        <v>1700052944531</v>
      </c>
      <c r="C244" s="109">
        <v>872</v>
      </c>
      <c r="D244" s="215">
        <v>1700052944540</v>
      </c>
      <c r="E244" s="216" t="s">
        <v>990</v>
      </c>
      <c r="F244" s="70">
        <v>0</v>
      </c>
      <c r="G244" s="71">
        <v>2.37</v>
      </c>
      <c r="H244" s="71">
        <v>1.49</v>
      </c>
      <c r="I244" s="71">
        <v>1.49</v>
      </c>
      <c r="J244" s="72">
        <v>0</v>
      </c>
      <c r="K244" s="73">
        <v>790.27</v>
      </c>
      <c r="L244" s="73">
        <v>0.05</v>
      </c>
      <c r="M244" s="73">
        <v>0.05</v>
      </c>
    </row>
    <row r="245" spans="1:13">
      <c r="A245" s="109">
        <v>768</v>
      </c>
      <c r="B245" s="215">
        <v>1700052959218</v>
      </c>
      <c r="C245" s="109">
        <v>968</v>
      </c>
      <c r="D245" s="215">
        <v>1700052959227</v>
      </c>
      <c r="E245" s="216" t="s">
        <v>991</v>
      </c>
      <c r="F245" s="70">
        <v>0</v>
      </c>
      <c r="G245" s="71">
        <v>12.51</v>
      </c>
      <c r="H245" s="71">
        <v>1.88</v>
      </c>
      <c r="I245" s="71">
        <v>1.88</v>
      </c>
      <c r="J245" s="72">
        <v>0</v>
      </c>
      <c r="K245" s="73">
        <v>625.28</v>
      </c>
      <c r="L245" s="73">
        <v>0.05</v>
      </c>
      <c r="M245" s="73">
        <v>0.05</v>
      </c>
    </row>
    <row r="246" spans="1:13">
      <c r="A246" s="109">
        <v>674</v>
      </c>
      <c r="B246" s="215">
        <v>1700053106829</v>
      </c>
      <c r="C246" s="109">
        <v>894</v>
      </c>
      <c r="D246" s="215">
        <v>1700053106838</v>
      </c>
      <c r="E246" s="216" t="s">
        <v>992</v>
      </c>
      <c r="F246" s="70">
        <v>0</v>
      </c>
      <c r="G246" s="71">
        <v>2.95</v>
      </c>
      <c r="H246" s="71">
        <v>3.29</v>
      </c>
      <c r="I246" s="71">
        <v>3.29</v>
      </c>
      <c r="J246" s="72">
        <v>0</v>
      </c>
      <c r="K246" s="73">
        <v>451.93</v>
      </c>
      <c r="L246" s="73">
        <v>0.05</v>
      </c>
      <c r="M246" s="73">
        <v>0.05</v>
      </c>
    </row>
    <row r="247" spans="1:13">
      <c r="A247" s="109">
        <v>799</v>
      </c>
      <c r="B247" s="215" t="s">
        <v>876</v>
      </c>
      <c r="C247" s="109">
        <v>960</v>
      </c>
      <c r="D247" s="215" t="s">
        <v>876</v>
      </c>
      <c r="E247" s="216" t="s">
        <v>993</v>
      </c>
      <c r="F247" s="70">
        <v>0</v>
      </c>
      <c r="G247" s="71">
        <v>34.47</v>
      </c>
      <c r="H247" s="71">
        <v>1.59</v>
      </c>
      <c r="I247" s="71">
        <v>1.59</v>
      </c>
      <c r="J247" s="72">
        <v>0</v>
      </c>
      <c r="K247" s="73">
        <v>1964.76</v>
      </c>
      <c r="L247" s="73">
        <v>0.05</v>
      </c>
      <c r="M247" s="73">
        <v>0.05</v>
      </c>
    </row>
    <row r="248" spans="1:13">
      <c r="A248" s="109">
        <v>799</v>
      </c>
      <c r="B248" s="215" t="s">
        <v>876</v>
      </c>
      <c r="C248" s="109">
        <v>960</v>
      </c>
      <c r="D248" s="215" t="s">
        <v>876</v>
      </c>
      <c r="E248" s="216" t="s">
        <v>994</v>
      </c>
      <c r="F248" s="70">
        <v>0</v>
      </c>
      <c r="G248" s="71">
        <v>3.92</v>
      </c>
      <c r="H248" s="71">
        <v>1.59</v>
      </c>
      <c r="I248" s="71">
        <v>1.59</v>
      </c>
      <c r="J248" s="72">
        <v>0</v>
      </c>
      <c r="K248" s="73">
        <v>450.96</v>
      </c>
      <c r="L248" s="73">
        <v>0.05</v>
      </c>
      <c r="M248" s="73">
        <v>0.05</v>
      </c>
    </row>
    <row r="249" spans="1:13">
      <c r="A249" s="109">
        <v>728</v>
      </c>
      <c r="B249" s="215">
        <v>1700052988877</v>
      </c>
      <c r="C249" s="109">
        <v>878</v>
      </c>
      <c r="D249" s="215">
        <v>1700052988886</v>
      </c>
      <c r="E249" s="216" t="s">
        <v>995</v>
      </c>
      <c r="F249" s="70">
        <v>0</v>
      </c>
      <c r="G249" s="71">
        <v>11.97</v>
      </c>
      <c r="H249" s="71">
        <v>1.51</v>
      </c>
      <c r="I249" s="71">
        <v>1.51</v>
      </c>
      <c r="J249" s="72">
        <v>0</v>
      </c>
      <c r="K249" s="73">
        <v>442.91</v>
      </c>
      <c r="L249" s="73">
        <v>0.05</v>
      </c>
      <c r="M249" s="73">
        <v>0.05</v>
      </c>
    </row>
    <row r="250" spans="1:13">
      <c r="A250" s="109">
        <v>751</v>
      </c>
      <c r="B250" s="215">
        <v>1700052988840</v>
      </c>
      <c r="C250" s="109">
        <v>911</v>
      </c>
      <c r="D250" s="215">
        <v>1700052988859</v>
      </c>
      <c r="E250" s="216" t="s">
        <v>996</v>
      </c>
      <c r="F250" s="70">
        <v>0</v>
      </c>
      <c r="G250" s="71">
        <v>14.38</v>
      </c>
      <c r="H250" s="71">
        <v>1.44</v>
      </c>
      <c r="I250" s="71">
        <v>1.44</v>
      </c>
      <c r="J250" s="72">
        <v>0</v>
      </c>
      <c r="K250" s="73">
        <v>862.86</v>
      </c>
      <c r="L250" s="73">
        <v>0.05</v>
      </c>
      <c r="M250" s="73">
        <v>0.05</v>
      </c>
    </row>
    <row r="251" spans="1:13">
      <c r="A251" s="109">
        <v>720</v>
      </c>
      <c r="B251" s="215">
        <v>1700052866760</v>
      </c>
      <c r="C251" s="109">
        <v>920</v>
      </c>
      <c r="D251" s="215">
        <v>1700052866770</v>
      </c>
      <c r="E251" s="216" t="s">
        <v>997</v>
      </c>
      <c r="F251" s="70">
        <v>0</v>
      </c>
      <c r="G251" s="71">
        <v>4.8</v>
      </c>
      <c r="H251" s="71">
        <v>4.05</v>
      </c>
      <c r="I251" s="71">
        <v>4.05</v>
      </c>
      <c r="J251" s="72">
        <v>0</v>
      </c>
      <c r="K251" s="73">
        <v>795.45</v>
      </c>
      <c r="L251" s="73">
        <v>0.05</v>
      </c>
      <c r="M251" s="73">
        <v>0.05</v>
      </c>
    </row>
    <row r="252" spans="1:13">
      <c r="A252" s="109">
        <v>8752</v>
      </c>
      <c r="B252" s="215">
        <v>8752</v>
      </c>
      <c r="C252" s="109">
        <v>8756</v>
      </c>
      <c r="D252" s="215">
        <v>8756</v>
      </c>
      <c r="E252" s="216" t="s">
        <v>998</v>
      </c>
      <c r="F252" s="70">
        <v>0</v>
      </c>
      <c r="G252" s="71">
        <v>11.29</v>
      </c>
      <c r="H252" s="71">
        <v>3.29</v>
      </c>
      <c r="I252" s="71">
        <v>3.29</v>
      </c>
      <c r="J252" s="72">
        <v>0</v>
      </c>
      <c r="K252" s="73">
        <v>1120.08</v>
      </c>
      <c r="L252" s="73">
        <v>0.05</v>
      </c>
      <c r="M252" s="73">
        <v>0.05</v>
      </c>
    </row>
    <row r="253" spans="1:13">
      <c r="A253" s="109">
        <v>799</v>
      </c>
      <c r="B253" s="215" t="s">
        <v>876</v>
      </c>
      <c r="C253" s="109">
        <v>960</v>
      </c>
      <c r="D253" s="215" t="s">
        <v>876</v>
      </c>
      <c r="E253" s="216" t="s">
        <v>999</v>
      </c>
      <c r="F253" s="70">
        <v>0</v>
      </c>
      <c r="G253" s="71">
        <v>14.44</v>
      </c>
      <c r="H253" s="71">
        <v>3.29</v>
      </c>
      <c r="I253" s="71">
        <v>3.29</v>
      </c>
      <c r="J253" s="72">
        <v>0</v>
      </c>
      <c r="K253" s="73">
        <v>721.85</v>
      </c>
      <c r="L253" s="73">
        <v>0.05</v>
      </c>
      <c r="M253" s="73">
        <v>0.05</v>
      </c>
    </row>
    <row r="254" spans="1:13">
      <c r="A254" s="109">
        <v>799</v>
      </c>
      <c r="B254" s="215" t="s">
        <v>876</v>
      </c>
      <c r="C254" s="109">
        <v>960</v>
      </c>
      <c r="D254" s="215" t="s">
        <v>876</v>
      </c>
      <c r="E254" s="216" t="s">
        <v>1000</v>
      </c>
      <c r="F254" s="70">
        <v>0</v>
      </c>
      <c r="G254" s="71">
        <v>641.15</v>
      </c>
      <c r="H254" s="71">
        <v>0.71</v>
      </c>
      <c r="I254" s="71">
        <v>0.71</v>
      </c>
      <c r="J254" s="72">
        <v>0</v>
      </c>
      <c r="K254" s="73">
        <v>22440.18</v>
      </c>
      <c r="L254" s="73">
        <v>0.05</v>
      </c>
      <c r="M254" s="73">
        <v>0.05</v>
      </c>
    </row>
    <row r="255" spans="1:13">
      <c r="A255" s="109">
        <v>799</v>
      </c>
      <c r="B255" s="215" t="s">
        <v>876</v>
      </c>
      <c r="C255" s="109">
        <v>960</v>
      </c>
      <c r="D255" s="215" t="s">
        <v>876</v>
      </c>
      <c r="E255" s="216" t="s">
        <v>1001</v>
      </c>
      <c r="F255" s="70">
        <v>0</v>
      </c>
      <c r="G255" s="71">
        <v>67.900000000000006</v>
      </c>
      <c r="H255" s="71">
        <v>0.71</v>
      </c>
      <c r="I255" s="71">
        <v>0.71</v>
      </c>
      <c r="J255" s="72">
        <v>0</v>
      </c>
      <c r="K255" s="73">
        <v>5658.32</v>
      </c>
      <c r="L255" s="73">
        <v>0.05</v>
      </c>
      <c r="M255" s="73">
        <v>0.05</v>
      </c>
    </row>
    <row r="256" spans="1:13">
      <c r="A256" s="109">
        <v>788</v>
      </c>
      <c r="B256" s="215">
        <v>1700053037510</v>
      </c>
      <c r="C256" s="109">
        <v>988</v>
      </c>
      <c r="D256" s="215">
        <v>1700053037529</v>
      </c>
      <c r="E256" s="216" t="s">
        <v>1002</v>
      </c>
      <c r="F256" s="70">
        <v>0</v>
      </c>
      <c r="G256" s="71">
        <v>4</v>
      </c>
      <c r="H256" s="71">
        <v>2.52</v>
      </c>
      <c r="I256" s="71">
        <v>2.52</v>
      </c>
      <c r="J256" s="72">
        <v>0</v>
      </c>
      <c r="K256" s="73">
        <v>667.18</v>
      </c>
      <c r="L256" s="73">
        <v>0.05</v>
      </c>
      <c r="M256" s="73">
        <v>0.05</v>
      </c>
    </row>
    <row r="257" spans="1:13">
      <c r="A257" s="109">
        <v>799</v>
      </c>
      <c r="B257" s="215" t="s">
        <v>876</v>
      </c>
      <c r="C257" s="109">
        <v>960</v>
      </c>
      <c r="D257" s="215" t="s">
        <v>876</v>
      </c>
      <c r="E257" s="216" t="s">
        <v>1003</v>
      </c>
      <c r="F257" s="70">
        <v>0</v>
      </c>
      <c r="G257" s="71">
        <v>81.569999999999993</v>
      </c>
      <c r="H257" s="71">
        <v>5.15</v>
      </c>
      <c r="I257" s="71">
        <v>5.15</v>
      </c>
      <c r="J257" s="72">
        <v>0</v>
      </c>
      <c r="K257" s="73">
        <v>3507.43</v>
      </c>
      <c r="L257" s="73">
        <v>0.05</v>
      </c>
      <c r="M257" s="73">
        <v>0.05</v>
      </c>
    </row>
    <row r="258" spans="1:13">
      <c r="A258" s="109">
        <v>799</v>
      </c>
      <c r="B258" s="215">
        <v>1700052935350</v>
      </c>
      <c r="C258" s="109">
        <v>960</v>
      </c>
      <c r="D258" s="215">
        <v>1700052935360</v>
      </c>
      <c r="E258" s="216" t="s">
        <v>1004</v>
      </c>
      <c r="F258" s="70">
        <v>0</v>
      </c>
      <c r="G258" s="71">
        <v>23.06</v>
      </c>
      <c r="H258" s="71">
        <v>1.51</v>
      </c>
      <c r="I258" s="71">
        <v>1.51</v>
      </c>
      <c r="J258" s="72">
        <v>0</v>
      </c>
      <c r="K258" s="73">
        <v>2882.8</v>
      </c>
      <c r="L258" s="73">
        <v>0.05</v>
      </c>
      <c r="M258" s="73">
        <v>0.05</v>
      </c>
    </row>
    <row r="259" spans="1:13">
      <c r="A259" s="109">
        <v>799</v>
      </c>
      <c r="B259" s="215">
        <v>1700052935379</v>
      </c>
      <c r="C259" s="109">
        <v>960</v>
      </c>
      <c r="D259" s="215">
        <v>1700052935388</v>
      </c>
      <c r="E259" s="216" t="s">
        <v>1005</v>
      </c>
      <c r="F259" s="70">
        <v>0</v>
      </c>
      <c r="G259" s="71">
        <v>27.81</v>
      </c>
      <c r="H259" s="71">
        <v>1.51</v>
      </c>
      <c r="I259" s="71">
        <v>1.51</v>
      </c>
      <c r="J259" s="72">
        <v>0</v>
      </c>
      <c r="K259" s="73">
        <v>3475.85</v>
      </c>
      <c r="L259" s="73">
        <v>0.05</v>
      </c>
      <c r="M259" s="73">
        <v>0.05</v>
      </c>
    </row>
    <row r="260" spans="1:13">
      <c r="A260" s="109">
        <v>721</v>
      </c>
      <c r="B260" s="215">
        <v>1700052954655</v>
      </c>
      <c r="C260" s="109">
        <v>921</v>
      </c>
      <c r="D260" s="215">
        <v>1700052954664</v>
      </c>
      <c r="E260" s="216" t="s">
        <v>1006</v>
      </c>
      <c r="F260" s="70">
        <v>0</v>
      </c>
      <c r="G260" s="71">
        <v>1.1299999999999999</v>
      </c>
      <c r="H260" s="71">
        <v>1.78</v>
      </c>
      <c r="I260" s="71">
        <v>1.78</v>
      </c>
      <c r="J260" s="72">
        <v>0</v>
      </c>
      <c r="K260" s="73">
        <v>566.91</v>
      </c>
      <c r="L260" s="73">
        <v>0.05</v>
      </c>
      <c r="M260" s="73">
        <v>0.05</v>
      </c>
    </row>
    <row r="261" spans="1:13">
      <c r="A261" s="109">
        <v>798</v>
      </c>
      <c r="B261" s="215">
        <v>1700052963083</v>
      </c>
      <c r="C261" s="109">
        <v>998</v>
      </c>
      <c r="D261" s="215">
        <v>1700052963092</v>
      </c>
      <c r="E261" s="216" t="s">
        <v>1007</v>
      </c>
      <c r="F261" s="70">
        <v>0</v>
      </c>
      <c r="G261" s="71">
        <v>9.7899999999999991</v>
      </c>
      <c r="H261" s="71">
        <v>4.58</v>
      </c>
      <c r="I261" s="71">
        <v>4.58</v>
      </c>
      <c r="J261" s="72">
        <v>0</v>
      </c>
      <c r="K261" s="73">
        <v>445.09</v>
      </c>
      <c r="L261" s="73">
        <v>0.05</v>
      </c>
      <c r="M261" s="73">
        <v>0.05</v>
      </c>
    </row>
    <row r="262" spans="1:13">
      <c r="A262" s="109">
        <v>670</v>
      </c>
      <c r="B262" s="215">
        <v>1700053127721</v>
      </c>
      <c r="C262" s="109">
        <v>8738</v>
      </c>
      <c r="D262" s="215">
        <v>8738</v>
      </c>
      <c r="E262" s="216" t="s">
        <v>1008</v>
      </c>
      <c r="F262" s="70">
        <v>0</v>
      </c>
      <c r="G262" s="71">
        <v>10.31</v>
      </c>
      <c r="H262" s="71">
        <v>1.88</v>
      </c>
      <c r="I262" s="71">
        <v>1.88</v>
      </c>
      <c r="J262" s="72">
        <v>0</v>
      </c>
      <c r="K262" s="73">
        <v>2209.69</v>
      </c>
      <c r="L262" s="73">
        <v>0.05</v>
      </c>
      <c r="M262" s="73">
        <v>0.05</v>
      </c>
    </row>
    <row r="263" spans="1:13">
      <c r="A263" s="109">
        <v>759</v>
      </c>
      <c r="B263" s="215">
        <v>1700052976792</v>
      </c>
      <c r="C263" s="109">
        <v>959</v>
      </c>
      <c r="D263" s="215">
        <v>1700052976808</v>
      </c>
      <c r="E263" s="216" t="s">
        <v>1009</v>
      </c>
      <c r="F263" s="70">
        <v>0</v>
      </c>
      <c r="G263" s="71">
        <v>3.09</v>
      </c>
      <c r="H263" s="71">
        <v>1.44</v>
      </c>
      <c r="I263" s="71">
        <v>1.44</v>
      </c>
      <c r="J263" s="72">
        <v>0</v>
      </c>
      <c r="K263" s="73">
        <v>617.15</v>
      </c>
      <c r="L263" s="73">
        <v>0.05</v>
      </c>
      <c r="M263" s="73">
        <v>0.05</v>
      </c>
    </row>
    <row r="264" spans="1:13">
      <c r="A264" s="109">
        <v>671</v>
      </c>
      <c r="B264" s="215">
        <v>1700052982909</v>
      </c>
      <c r="C264" s="109">
        <v>901</v>
      </c>
      <c r="D264" s="215">
        <v>1700052982927</v>
      </c>
      <c r="E264" s="216" t="s">
        <v>1010</v>
      </c>
      <c r="F264" s="70">
        <v>0</v>
      </c>
      <c r="G264" s="71">
        <v>1.3</v>
      </c>
      <c r="H264" s="71">
        <v>2.88</v>
      </c>
      <c r="I264" s="71">
        <v>2.88</v>
      </c>
      <c r="J264" s="72">
        <v>0</v>
      </c>
      <c r="K264" s="73">
        <v>308.37</v>
      </c>
      <c r="L264" s="73">
        <v>0.05</v>
      </c>
      <c r="M264" s="73">
        <v>0.05</v>
      </c>
    </row>
    <row r="265" spans="1:13">
      <c r="A265" s="109">
        <v>799</v>
      </c>
      <c r="B265" s="215" t="s">
        <v>876</v>
      </c>
      <c r="C265" s="109">
        <v>960</v>
      </c>
      <c r="D265" s="215" t="s">
        <v>876</v>
      </c>
      <c r="E265" s="216" t="s">
        <v>1011</v>
      </c>
      <c r="F265" s="70">
        <v>0</v>
      </c>
      <c r="G265" s="71">
        <v>9.5500000000000007</v>
      </c>
      <c r="H265" s="71">
        <v>1.44</v>
      </c>
      <c r="I265" s="71">
        <v>1.44</v>
      </c>
      <c r="J265" s="72">
        <v>0</v>
      </c>
      <c r="K265" s="73">
        <v>3181.62</v>
      </c>
      <c r="L265" s="73">
        <v>0.05</v>
      </c>
      <c r="M265" s="73">
        <v>0.05</v>
      </c>
    </row>
    <row r="266" spans="1:13">
      <c r="A266" s="109">
        <v>785</v>
      </c>
      <c r="B266" s="215">
        <v>1700053058797</v>
      </c>
      <c r="C266" s="109">
        <v>905</v>
      </c>
      <c r="D266" s="215">
        <v>1700053058802</v>
      </c>
      <c r="E266" s="216" t="s">
        <v>1012</v>
      </c>
      <c r="F266" s="70">
        <v>0</v>
      </c>
      <c r="G266" s="71">
        <v>256.08999999999997</v>
      </c>
      <c r="H266" s="71">
        <v>1.49</v>
      </c>
      <c r="I266" s="71">
        <v>1.49</v>
      </c>
      <c r="J266" s="72">
        <v>0</v>
      </c>
      <c r="K266" s="73">
        <v>11524.2</v>
      </c>
      <c r="L266" s="73">
        <v>0.05</v>
      </c>
      <c r="M266" s="73">
        <v>0.05</v>
      </c>
    </row>
    <row r="267" spans="1:13">
      <c r="A267" s="109">
        <v>643</v>
      </c>
      <c r="B267" s="215">
        <v>1700053092158</v>
      </c>
      <c r="C267" s="109" t="s">
        <v>751</v>
      </c>
      <c r="D267" s="215"/>
      <c r="E267" s="216" t="s">
        <v>1013</v>
      </c>
      <c r="F267" s="70">
        <v>0</v>
      </c>
      <c r="G267" s="71">
        <v>640.62</v>
      </c>
      <c r="H267" s="71">
        <v>2.59</v>
      </c>
      <c r="I267" s="71">
        <v>2.59</v>
      </c>
      <c r="J267" s="72">
        <v>0</v>
      </c>
      <c r="K267" s="73">
        <v>0</v>
      </c>
      <c r="L267" s="73">
        <v>0</v>
      </c>
      <c r="M267" s="73">
        <v>0</v>
      </c>
    </row>
    <row r="268" spans="1:13">
      <c r="A268" s="109">
        <v>760</v>
      </c>
      <c r="B268" s="215">
        <v>1700053127730</v>
      </c>
      <c r="C268" s="109">
        <v>8737</v>
      </c>
      <c r="D268" s="215">
        <v>8737</v>
      </c>
      <c r="E268" s="216" t="s">
        <v>1014</v>
      </c>
      <c r="F268" s="70">
        <v>0</v>
      </c>
      <c r="G268" s="71">
        <v>25.11</v>
      </c>
      <c r="H268" s="71">
        <v>1.52</v>
      </c>
      <c r="I268" s="71">
        <v>1.52</v>
      </c>
      <c r="J268" s="72">
        <v>0</v>
      </c>
      <c r="K268" s="73">
        <v>1732.39</v>
      </c>
      <c r="L268" s="73">
        <v>0.05</v>
      </c>
      <c r="M268" s="73">
        <v>0.05</v>
      </c>
    </row>
    <row r="269" spans="1:13">
      <c r="A269" s="109">
        <v>572</v>
      </c>
      <c r="B269" s="215">
        <v>1700052996655</v>
      </c>
      <c r="C269" s="109">
        <v>862</v>
      </c>
      <c r="D269" s="215">
        <v>1700052996664</v>
      </c>
      <c r="E269" s="216" t="s">
        <v>1015</v>
      </c>
      <c r="F269" s="70">
        <v>0</v>
      </c>
      <c r="G269" s="71">
        <v>9.4499999999999993</v>
      </c>
      <c r="H269" s="71">
        <v>1.58</v>
      </c>
      <c r="I269" s="71">
        <v>1.58</v>
      </c>
      <c r="J269" s="72">
        <v>0</v>
      </c>
      <c r="K269" s="73">
        <v>661.73</v>
      </c>
      <c r="L269" s="73">
        <v>0.05</v>
      </c>
      <c r="M269" s="73">
        <v>0.05</v>
      </c>
    </row>
    <row r="270" spans="1:13">
      <c r="A270" s="109">
        <v>8743</v>
      </c>
      <c r="B270" s="215">
        <v>8743</v>
      </c>
      <c r="C270" s="109">
        <v>8743</v>
      </c>
      <c r="D270" s="215">
        <v>8743</v>
      </c>
      <c r="E270" s="216" t="s">
        <v>1016</v>
      </c>
      <c r="F270" s="70">
        <v>0</v>
      </c>
      <c r="G270" s="71">
        <v>7.46</v>
      </c>
      <c r="H270" s="71">
        <v>1.57</v>
      </c>
      <c r="I270" s="71">
        <v>1.57</v>
      </c>
      <c r="J270" s="72">
        <v>0</v>
      </c>
      <c r="K270" s="73">
        <v>447.42</v>
      </c>
      <c r="L270" s="73">
        <v>0.05</v>
      </c>
      <c r="M270" s="73">
        <v>0.05</v>
      </c>
    </row>
    <row r="271" spans="1:13">
      <c r="A271" s="109">
        <v>799</v>
      </c>
      <c r="B271" s="215" t="s">
        <v>876</v>
      </c>
      <c r="C271" s="109">
        <v>960</v>
      </c>
      <c r="D271" s="215" t="s">
        <v>876</v>
      </c>
      <c r="E271" s="216" t="s">
        <v>1017</v>
      </c>
      <c r="F271" s="70">
        <v>0</v>
      </c>
      <c r="G271" s="71">
        <v>16.71</v>
      </c>
      <c r="H271" s="71">
        <v>1.59</v>
      </c>
      <c r="I271" s="71">
        <v>1.59</v>
      </c>
      <c r="J271" s="72">
        <v>0</v>
      </c>
      <c r="K271" s="73">
        <v>668.51</v>
      </c>
      <c r="L271" s="73">
        <v>0.05</v>
      </c>
      <c r="M271" s="73">
        <v>0.05</v>
      </c>
    </row>
    <row r="272" spans="1:13">
      <c r="A272" s="109">
        <v>799</v>
      </c>
      <c r="B272" s="215">
        <v>1700053137232</v>
      </c>
      <c r="C272" s="109">
        <v>8757</v>
      </c>
      <c r="D272" s="215">
        <v>8757</v>
      </c>
      <c r="E272" s="216" t="s">
        <v>1018</v>
      </c>
      <c r="F272" s="70">
        <v>0</v>
      </c>
      <c r="G272" s="71">
        <v>174.77</v>
      </c>
      <c r="H272" s="71">
        <v>1.59</v>
      </c>
      <c r="I272" s="71">
        <v>1.59</v>
      </c>
      <c r="J272" s="72">
        <v>0</v>
      </c>
      <c r="K272" s="73">
        <v>14980.23</v>
      </c>
      <c r="L272" s="73">
        <v>0.05</v>
      </c>
      <c r="M272" s="73">
        <v>0.05</v>
      </c>
    </row>
    <row r="273" spans="1:13">
      <c r="A273" s="109">
        <v>799</v>
      </c>
      <c r="B273" s="215" t="s">
        <v>876</v>
      </c>
      <c r="C273" s="109">
        <v>960</v>
      </c>
      <c r="D273" s="215" t="s">
        <v>876</v>
      </c>
      <c r="E273" s="216" t="s">
        <v>1019</v>
      </c>
      <c r="F273" s="70">
        <v>0</v>
      </c>
      <c r="G273" s="71">
        <v>6.23</v>
      </c>
      <c r="H273" s="71">
        <v>1.51</v>
      </c>
      <c r="I273" s="71">
        <v>1.51</v>
      </c>
      <c r="J273" s="72">
        <v>0</v>
      </c>
      <c r="K273" s="73">
        <v>1038.57</v>
      </c>
      <c r="L273" s="73">
        <v>0.05</v>
      </c>
      <c r="M273" s="73">
        <v>0.05</v>
      </c>
    </row>
    <row r="274" spans="1:13">
      <c r="A274" s="109">
        <v>663</v>
      </c>
      <c r="B274" s="215">
        <v>1700053029244</v>
      </c>
      <c r="C274" s="109">
        <v>897</v>
      </c>
      <c r="D274" s="215">
        <v>1700053029253</v>
      </c>
      <c r="E274" s="216" t="s">
        <v>1020</v>
      </c>
      <c r="F274" s="70">
        <v>0</v>
      </c>
      <c r="G274" s="71">
        <v>90.14</v>
      </c>
      <c r="H274" s="71">
        <v>1.48</v>
      </c>
      <c r="I274" s="71">
        <v>1.48</v>
      </c>
      <c r="J274" s="72">
        <v>0</v>
      </c>
      <c r="K274" s="73">
        <v>8292.75</v>
      </c>
      <c r="L274" s="73">
        <v>0.05</v>
      </c>
      <c r="M274" s="73">
        <v>0.05</v>
      </c>
    </row>
    <row r="275" spans="1:13">
      <c r="A275" s="109">
        <v>799</v>
      </c>
      <c r="B275" s="215" t="s">
        <v>876</v>
      </c>
      <c r="C275" s="109">
        <v>960</v>
      </c>
      <c r="D275" s="215" t="s">
        <v>876</v>
      </c>
      <c r="E275" s="216" t="s">
        <v>1021</v>
      </c>
      <c r="F275" s="70">
        <v>0</v>
      </c>
      <c r="G275" s="71">
        <v>6.58</v>
      </c>
      <c r="H275" s="71">
        <v>1.51</v>
      </c>
      <c r="I275" s="71">
        <v>1.51</v>
      </c>
      <c r="J275" s="72">
        <v>0</v>
      </c>
      <c r="K275" s="73">
        <v>657.82</v>
      </c>
      <c r="L275" s="73">
        <v>0.05</v>
      </c>
      <c r="M275" s="73">
        <v>0.05</v>
      </c>
    </row>
    <row r="276" spans="1:13">
      <c r="A276" s="109">
        <v>799</v>
      </c>
      <c r="B276" s="215" t="s">
        <v>876</v>
      </c>
      <c r="C276" s="109">
        <v>960</v>
      </c>
      <c r="D276" s="215" t="s">
        <v>876</v>
      </c>
      <c r="E276" s="216" t="s">
        <v>1022</v>
      </c>
      <c r="F276" s="70">
        <v>0</v>
      </c>
      <c r="G276" s="71">
        <v>62.91</v>
      </c>
      <c r="H276" s="71">
        <v>1.51</v>
      </c>
      <c r="I276" s="71">
        <v>1.51</v>
      </c>
      <c r="J276" s="72">
        <v>0</v>
      </c>
      <c r="K276" s="73">
        <v>3019.81</v>
      </c>
      <c r="L276" s="73">
        <v>0.05</v>
      </c>
      <c r="M276" s="73">
        <v>0.05</v>
      </c>
    </row>
    <row r="277" spans="1:13">
      <c r="A277" s="109">
        <v>683</v>
      </c>
      <c r="B277" s="215">
        <v>1700053048070</v>
      </c>
      <c r="C277" s="109">
        <v>907</v>
      </c>
      <c r="D277" s="215">
        <v>1700053048089</v>
      </c>
      <c r="E277" s="216" t="s">
        <v>1023</v>
      </c>
      <c r="F277" s="70">
        <v>0</v>
      </c>
      <c r="G277" s="71">
        <v>5.65</v>
      </c>
      <c r="H277" s="71">
        <v>2.0099999999999998</v>
      </c>
      <c r="I277" s="71">
        <v>2.0099999999999998</v>
      </c>
      <c r="J277" s="72">
        <v>0</v>
      </c>
      <c r="K277" s="73">
        <v>658.75</v>
      </c>
      <c r="L277" s="73">
        <v>0.05</v>
      </c>
      <c r="M277" s="73">
        <v>0.05</v>
      </c>
    </row>
    <row r="278" spans="1:13">
      <c r="A278" s="109">
        <v>733</v>
      </c>
      <c r="B278" s="215">
        <v>1700053036241</v>
      </c>
      <c r="C278" s="109">
        <v>997</v>
      </c>
      <c r="D278" s="215">
        <v>1700053036250</v>
      </c>
      <c r="E278" s="216" t="s">
        <v>1024</v>
      </c>
      <c r="F278" s="70">
        <v>0</v>
      </c>
      <c r="G278" s="71">
        <v>0.4</v>
      </c>
      <c r="H278" s="71">
        <v>3.02</v>
      </c>
      <c r="I278" s="71">
        <v>3.02</v>
      </c>
      <c r="J278" s="72">
        <v>0</v>
      </c>
      <c r="K278" s="73">
        <v>454.49</v>
      </c>
      <c r="L278" s="73">
        <v>0.05</v>
      </c>
      <c r="M278" s="73">
        <v>0.05</v>
      </c>
    </row>
    <row r="279" spans="1:13">
      <c r="A279" s="109">
        <v>752</v>
      </c>
      <c r="B279" s="215">
        <v>1700053043285</v>
      </c>
      <c r="C279" s="109">
        <v>892</v>
      </c>
      <c r="D279" s="215">
        <v>1700053043294</v>
      </c>
      <c r="E279" s="216" t="s">
        <v>1025</v>
      </c>
      <c r="F279" s="70">
        <v>0</v>
      </c>
      <c r="G279" s="71">
        <v>12.54</v>
      </c>
      <c r="H279" s="71">
        <v>1.44</v>
      </c>
      <c r="I279" s="71">
        <v>1.44</v>
      </c>
      <c r="J279" s="72">
        <v>0</v>
      </c>
      <c r="K279" s="73">
        <v>1003.28</v>
      </c>
      <c r="L279" s="73">
        <v>0.05</v>
      </c>
      <c r="M279" s="73">
        <v>0.05</v>
      </c>
    </row>
    <row r="280" spans="1:13">
      <c r="A280" s="109">
        <v>573</v>
      </c>
      <c r="B280" s="215">
        <v>1700053043300</v>
      </c>
      <c r="C280" s="109">
        <v>993</v>
      </c>
      <c r="D280" s="215">
        <v>1700053043319</v>
      </c>
      <c r="E280" s="216" t="s">
        <v>1026</v>
      </c>
      <c r="F280" s="70">
        <v>0</v>
      </c>
      <c r="G280" s="71">
        <v>5.62</v>
      </c>
      <c r="H280" s="71">
        <v>1.44</v>
      </c>
      <c r="I280" s="71">
        <v>1.44</v>
      </c>
      <c r="J280" s="72">
        <v>0</v>
      </c>
      <c r="K280" s="73">
        <v>449.27</v>
      </c>
      <c r="L280" s="73">
        <v>0.05</v>
      </c>
      <c r="M280" s="73">
        <v>0.05</v>
      </c>
    </row>
    <row r="281" spans="1:13">
      <c r="A281" s="109">
        <v>770</v>
      </c>
      <c r="B281" s="215">
        <v>1700053062419</v>
      </c>
      <c r="C281" s="109" t="s">
        <v>751</v>
      </c>
      <c r="D281" s="215"/>
      <c r="E281" s="216" t="s">
        <v>1027</v>
      </c>
      <c r="F281" s="70">
        <v>0</v>
      </c>
      <c r="G281" s="71">
        <v>7779.32</v>
      </c>
      <c r="H281" s="71">
        <v>6.12</v>
      </c>
      <c r="I281" s="71">
        <v>6.12</v>
      </c>
      <c r="J281" s="72">
        <v>0</v>
      </c>
      <c r="K281" s="73">
        <v>0</v>
      </c>
      <c r="L281" s="73">
        <v>0</v>
      </c>
      <c r="M281" s="73">
        <v>0</v>
      </c>
    </row>
    <row r="282" spans="1:13">
      <c r="A282" s="109">
        <v>799</v>
      </c>
      <c r="B282" s="215" t="s">
        <v>876</v>
      </c>
      <c r="C282" s="109">
        <v>960</v>
      </c>
      <c r="D282" s="215" t="s">
        <v>876</v>
      </c>
      <c r="E282" s="216" t="s">
        <v>1028</v>
      </c>
      <c r="F282" s="70">
        <v>0</v>
      </c>
      <c r="G282" s="71">
        <v>147.81</v>
      </c>
      <c r="H282" s="71">
        <v>1.51</v>
      </c>
      <c r="I282" s="71">
        <v>1.51</v>
      </c>
      <c r="J282" s="72">
        <v>0</v>
      </c>
      <c r="K282" s="73">
        <v>1404.21</v>
      </c>
      <c r="L282" s="73">
        <v>0.05</v>
      </c>
      <c r="M282" s="73">
        <v>0.05</v>
      </c>
    </row>
    <row r="283" spans="1:13">
      <c r="A283" s="109">
        <v>799</v>
      </c>
      <c r="B283" s="215">
        <v>1700053164022</v>
      </c>
      <c r="C283" s="109" t="s">
        <v>751</v>
      </c>
      <c r="D283" s="215"/>
      <c r="E283" s="216" t="s">
        <v>1029</v>
      </c>
      <c r="F283" s="70">
        <v>0</v>
      </c>
      <c r="G283" s="71">
        <v>8634.49</v>
      </c>
      <c r="H283" s="71">
        <v>2.77</v>
      </c>
      <c r="I283" s="71">
        <v>2.77</v>
      </c>
      <c r="J283" s="72">
        <v>0</v>
      </c>
      <c r="K283" s="73">
        <v>0</v>
      </c>
      <c r="L283" s="73">
        <v>0</v>
      </c>
      <c r="M283" s="73">
        <v>0</v>
      </c>
    </row>
    <row r="284" spans="1:13">
      <c r="A284" s="109">
        <v>700</v>
      </c>
      <c r="B284" s="215">
        <v>1700053104965</v>
      </c>
      <c r="C284" s="109">
        <v>858</v>
      </c>
      <c r="D284" s="215">
        <v>1700053104974</v>
      </c>
      <c r="E284" s="216" t="s">
        <v>1030</v>
      </c>
      <c r="F284" s="70">
        <v>0</v>
      </c>
      <c r="G284" s="71">
        <v>187.62</v>
      </c>
      <c r="H284" s="71">
        <v>1.59</v>
      </c>
      <c r="I284" s="71">
        <v>1.59</v>
      </c>
      <c r="J284" s="72">
        <v>0</v>
      </c>
      <c r="K284" s="73">
        <v>1876.15</v>
      </c>
      <c r="L284" s="73">
        <v>0.05</v>
      </c>
      <c r="M284" s="73">
        <v>0.05</v>
      </c>
    </row>
    <row r="285" spans="1:13">
      <c r="A285" s="109">
        <v>799</v>
      </c>
      <c r="B285" s="215">
        <v>1700053187039</v>
      </c>
      <c r="C285" s="109">
        <v>960</v>
      </c>
      <c r="D285" s="215">
        <v>1700053187048</v>
      </c>
      <c r="E285" s="216" t="s">
        <v>1031</v>
      </c>
      <c r="F285" s="70">
        <v>0</v>
      </c>
      <c r="G285" s="71">
        <v>748.75</v>
      </c>
      <c r="H285" s="71">
        <v>1.59</v>
      </c>
      <c r="I285" s="71">
        <v>1.59</v>
      </c>
      <c r="J285" s="72">
        <v>0</v>
      </c>
      <c r="K285" s="73">
        <v>28150.07</v>
      </c>
      <c r="L285" s="73">
        <v>0.05</v>
      </c>
      <c r="M285" s="73">
        <v>0.05</v>
      </c>
    </row>
    <row r="286" spans="1:13">
      <c r="A286" s="109">
        <v>799</v>
      </c>
      <c r="B286" s="215" t="s">
        <v>876</v>
      </c>
      <c r="C286" s="109">
        <v>960</v>
      </c>
      <c r="D286" s="215" t="s">
        <v>876</v>
      </c>
      <c r="E286" s="216" t="s">
        <v>1032</v>
      </c>
      <c r="F286" s="70">
        <v>0</v>
      </c>
      <c r="G286" s="71">
        <v>1.4</v>
      </c>
      <c r="H286" s="71">
        <v>1.59</v>
      </c>
      <c r="I286" s="71">
        <v>1.59</v>
      </c>
      <c r="J286" s="72">
        <v>0</v>
      </c>
      <c r="K286" s="73">
        <v>635.82000000000005</v>
      </c>
      <c r="L286" s="73">
        <v>0.05</v>
      </c>
      <c r="M286" s="73">
        <v>0.05</v>
      </c>
    </row>
    <row r="287" spans="1:13" ht="25.5">
      <c r="A287" s="109">
        <v>568</v>
      </c>
      <c r="B287" s="215" t="s">
        <v>1073</v>
      </c>
      <c r="C287" s="109">
        <v>538</v>
      </c>
      <c r="D287" s="215" t="s">
        <v>1074</v>
      </c>
      <c r="E287" s="216" t="s">
        <v>1033</v>
      </c>
      <c r="F287" s="70">
        <v>0</v>
      </c>
      <c r="G287" s="71">
        <v>8515.66</v>
      </c>
      <c r="H287" s="71">
        <v>4.2699999999999996</v>
      </c>
      <c r="I287" s="71">
        <v>4.2699999999999996</v>
      </c>
      <c r="J287" s="72">
        <v>0</v>
      </c>
      <c r="K287" s="73">
        <v>2270.84</v>
      </c>
      <c r="L287" s="73">
        <v>0.05</v>
      </c>
      <c r="M287" s="73">
        <v>0.05</v>
      </c>
    </row>
    <row r="288" spans="1:13">
      <c r="A288" s="109">
        <v>799</v>
      </c>
      <c r="B288" s="215" t="s">
        <v>876</v>
      </c>
      <c r="C288" s="109">
        <v>960</v>
      </c>
      <c r="D288" s="215" t="s">
        <v>876</v>
      </c>
      <c r="E288" s="216" t="s">
        <v>1034</v>
      </c>
      <c r="F288" s="70">
        <v>0</v>
      </c>
      <c r="G288" s="71">
        <v>49.8</v>
      </c>
      <c r="H288" s="71">
        <v>0.85</v>
      </c>
      <c r="I288" s="71">
        <v>0.85</v>
      </c>
      <c r="J288" s="72">
        <v>0</v>
      </c>
      <c r="K288" s="73">
        <v>7578.95</v>
      </c>
      <c r="L288" s="73">
        <v>0.05</v>
      </c>
      <c r="M288" s="73">
        <v>0.05</v>
      </c>
    </row>
    <row r="289" spans="1:13">
      <c r="A289" s="109">
        <v>799</v>
      </c>
      <c r="B289" s="215" t="s">
        <v>876</v>
      </c>
      <c r="C289" s="109">
        <v>960</v>
      </c>
      <c r="D289" s="215" t="s">
        <v>876</v>
      </c>
      <c r="E289" s="216" t="s">
        <v>1035</v>
      </c>
      <c r="F289" s="70">
        <v>0</v>
      </c>
      <c r="G289" s="71">
        <v>32.1</v>
      </c>
      <c r="H289" s="71">
        <v>1.59</v>
      </c>
      <c r="I289" s="71">
        <v>1.59</v>
      </c>
      <c r="J289" s="72">
        <v>0</v>
      </c>
      <c r="K289" s="73">
        <v>2626.06</v>
      </c>
      <c r="L289" s="73">
        <v>0.05</v>
      </c>
      <c r="M289" s="73">
        <v>0.05</v>
      </c>
    </row>
    <row r="290" spans="1:13">
      <c r="A290" s="109">
        <v>799</v>
      </c>
      <c r="B290" s="215" t="s">
        <v>876</v>
      </c>
      <c r="C290" s="109">
        <v>960</v>
      </c>
      <c r="D290" s="215" t="s">
        <v>876</v>
      </c>
      <c r="E290" s="216" t="s">
        <v>1036</v>
      </c>
      <c r="F290" s="70">
        <v>0</v>
      </c>
      <c r="G290" s="71">
        <v>53.98</v>
      </c>
      <c r="H290" s="71">
        <v>1.59</v>
      </c>
      <c r="I290" s="71">
        <v>1.59</v>
      </c>
      <c r="J290" s="72">
        <v>0</v>
      </c>
      <c r="K290" s="73">
        <v>3454.95</v>
      </c>
      <c r="L290" s="73">
        <v>0.05</v>
      </c>
      <c r="M290" s="73">
        <v>0.05</v>
      </c>
    </row>
    <row r="291" spans="1:13">
      <c r="A291" s="109">
        <v>799</v>
      </c>
      <c r="B291" s="215" t="s">
        <v>876</v>
      </c>
      <c r="C291" s="109">
        <v>960</v>
      </c>
      <c r="D291" s="215" t="s">
        <v>876</v>
      </c>
      <c r="E291" s="216" t="s">
        <v>1037</v>
      </c>
      <c r="F291" s="70">
        <v>0</v>
      </c>
      <c r="G291" s="71">
        <v>392.45</v>
      </c>
      <c r="H291" s="71">
        <v>0.85</v>
      </c>
      <c r="I291" s="71">
        <v>0.85</v>
      </c>
      <c r="J291" s="72">
        <v>0</v>
      </c>
      <c r="K291" s="73">
        <v>18052.830000000002</v>
      </c>
      <c r="L291" s="73">
        <v>0.05</v>
      </c>
      <c r="M291" s="73">
        <v>0.05</v>
      </c>
    </row>
    <row r="292" spans="1:13">
      <c r="A292" s="109">
        <v>799</v>
      </c>
      <c r="B292" s="215" t="s">
        <v>876</v>
      </c>
      <c r="C292" s="109">
        <v>960</v>
      </c>
      <c r="D292" s="215" t="s">
        <v>876</v>
      </c>
      <c r="E292" s="216" t="s">
        <v>1038</v>
      </c>
      <c r="F292" s="70">
        <v>0</v>
      </c>
      <c r="G292" s="71">
        <v>6.27</v>
      </c>
      <c r="H292" s="71">
        <v>1.59</v>
      </c>
      <c r="I292" s="71">
        <v>1.59</v>
      </c>
      <c r="J292" s="72">
        <v>0</v>
      </c>
      <c r="K292" s="73">
        <v>689.82</v>
      </c>
      <c r="L292" s="73">
        <v>0.05</v>
      </c>
      <c r="M292" s="73">
        <v>0.05</v>
      </c>
    </row>
    <row r="293" spans="1:13">
      <c r="A293" s="109">
        <v>799</v>
      </c>
      <c r="B293" s="215" t="s">
        <v>876</v>
      </c>
      <c r="C293" s="109">
        <v>960</v>
      </c>
      <c r="D293" s="215" t="s">
        <v>876</v>
      </c>
      <c r="E293" s="216" t="s">
        <v>1039</v>
      </c>
      <c r="F293" s="70">
        <v>0</v>
      </c>
      <c r="G293" s="71">
        <v>9.89</v>
      </c>
      <c r="H293" s="71">
        <v>1.59</v>
      </c>
      <c r="I293" s="71">
        <v>1.59</v>
      </c>
      <c r="J293" s="72">
        <v>0</v>
      </c>
      <c r="K293" s="73">
        <v>1431.05</v>
      </c>
      <c r="L293" s="73">
        <v>0.05</v>
      </c>
      <c r="M293" s="73">
        <v>0.05</v>
      </c>
    </row>
    <row r="294" spans="1:13">
      <c r="A294" s="109">
        <v>799</v>
      </c>
      <c r="B294" s="215" t="s">
        <v>876</v>
      </c>
      <c r="C294" s="109">
        <v>960</v>
      </c>
      <c r="D294" s="215" t="s">
        <v>876</v>
      </c>
      <c r="E294" s="216" t="s">
        <v>1040</v>
      </c>
      <c r="F294" s="70">
        <v>0</v>
      </c>
      <c r="G294" s="71">
        <v>32.53</v>
      </c>
      <c r="H294" s="71">
        <v>1.59</v>
      </c>
      <c r="I294" s="71">
        <v>1.59</v>
      </c>
      <c r="J294" s="72">
        <v>0</v>
      </c>
      <c r="K294" s="73">
        <v>3117.44</v>
      </c>
      <c r="L294" s="73">
        <v>0.05</v>
      </c>
      <c r="M294" s="73">
        <v>0.05</v>
      </c>
    </row>
    <row r="295" spans="1:13">
      <c r="A295" s="109">
        <v>799</v>
      </c>
      <c r="B295" s="215" t="s">
        <v>876</v>
      </c>
      <c r="C295" s="109">
        <v>960</v>
      </c>
      <c r="D295" s="215" t="s">
        <v>876</v>
      </c>
      <c r="E295" s="216" t="s">
        <v>1041</v>
      </c>
      <c r="F295" s="70">
        <v>0</v>
      </c>
      <c r="G295" s="71">
        <v>10.220000000000001</v>
      </c>
      <c r="H295" s="71">
        <v>0.63</v>
      </c>
      <c r="I295" s="71">
        <v>0.63</v>
      </c>
      <c r="J295" s="72">
        <v>0</v>
      </c>
      <c r="K295" s="73">
        <v>10221.94</v>
      </c>
      <c r="L295" s="73">
        <v>0.05</v>
      </c>
      <c r="M295" s="73">
        <v>0.05</v>
      </c>
    </row>
    <row r="296" spans="1:13">
      <c r="A296" s="109">
        <v>799</v>
      </c>
      <c r="B296" s="215" t="s">
        <v>876</v>
      </c>
      <c r="C296" s="109">
        <v>960</v>
      </c>
      <c r="D296" s="215" t="s">
        <v>876</v>
      </c>
      <c r="E296" s="216" t="s">
        <v>1042</v>
      </c>
      <c r="F296" s="70">
        <v>0</v>
      </c>
      <c r="G296" s="71">
        <v>227.44</v>
      </c>
      <c r="H296" s="71">
        <v>1.59</v>
      </c>
      <c r="I296" s="71">
        <v>1.59</v>
      </c>
      <c r="J296" s="72">
        <v>0</v>
      </c>
      <c r="K296" s="73">
        <v>227.44</v>
      </c>
      <c r="L296" s="73">
        <v>0.05</v>
      </c>
      <c r="M296" s="73">
        <v>0.05</v>
      </c>
    </row>
    <row r="297" spans="1:13">
      <c r="A297" s="109">
        <v>799</v>
      </c>
      <c r="B297" s="215" t="s">
        <v>876</v>
      </c>
      <c r="C297" s="109">
        <v>960</v>
      </c>
      <c r="D297" s="215" t="s">
        <v>876</v>
      </c>
      <c r="E297" s="216" t="s">
        <v>1043</v>
      </c>
      <c r="F297" s="70">
        <v>0</v>
      </c>
      <c r="G297" s="71">
        <v>258.51</v>
      </c>
      <c r="H297" s="71">
        <v>0.85</v>
      </c>
      <c r="I297" s="71">
        <v>0.85</v>
      </c>
      <c r="J297" s="72">
        <v>0</v>
      </c>
      <c r="K297" s="73">
        <v>9375.2900000000009</v>
      </c>
      <c r="L297" s="73">
        <v>0.05</v>
      </c>
      <c r="M297" s="73">
        <v>0.05</v>
      </c>
    </row>
    <row r="298" spans="1:13">
      <c r="A298" s="109">
        <v>799</v>
      </c>
      <c r="B298" s="215" t="s">
        <v>876</v>
      </c>
      <c r="C298" s="109">
        <v>960</v>
      </c>
      <c r="D298" s="215" t="s">
        <v>876</v>
      </c>
      <c r="E298" s="216" t="s">
        <v>1044</v>
      </c>
      <c r="F298" s="70">
        <v>0</v>
      </c>
      <c r="G298" s="71">
        <v>255.51</v>
      </c>
      <c r="H298" s="71">
        <v>0.71</v>
      </c>
      <c r="I298" s="71">
        <v>0.71</v>
      </c>
      <c r="J298" s="72">
        <v>0</v>
      </c>
      <c r="K298" s="73">
        <v>1788.55</v>
      </c>
      <c r="L298" s="73">
        <v>0.05</v>
      </c>
      <c r="M298" s="73">
        <v>0.05</v>
      </c>
    </row>
    <row r="299" spans="1:13">
      <c r="A299" s="109">
        <v>799</v>
      </c>
      <c r="B299" s="215" t="s">
        <v>876</v>
      </c>
      <c r="C299" s="109">
        <v>960</v>
      </c>
      <c r="D299" s="215" t="s">
        <v>876</v>
      </c>
      <c r="E299" s="216" t="s">
        <v>1045</v>
      </c>
      <c r="F299" s="70">
        <v>0</v>
      </c>
      <c r="G299" s="71">
        <v>119.08</v>
      </c>
      <c r="H299" s="71">
        <v>0.71</v>
      </c>
      <c r="I299" s="71">
        <v>0.71</v>
      </c>
      <c r="J299" s="72">
        <v>0</v>
      </c>
      <c r="K299" s="73">
        <v>2381.65</v>
      </c>
      <c r="L299" s="73">
        <v>0.05</v>
      </c>
      <c r="M299" s="73">
        <v>0.05</v>
      </c>
    </row>
    <row r="300" spans="1:13">
      <c r="A300" s="109">
        <v>799</v>
      </c>
      <c r="B300" s="215" t="s">
        <v>876</v>
      </c>
      <c r="C300" s="109">
        <v>960</v>
      </c>
      <c r="D300" s="215" t="s">
        <v>876</v>
      </c>
      <c r="E300" s="216" t="s">
        <v>1046</v>
      </c>
      <c r="F300" s="70">
        <v>0</v>
      </c>
      <c r="G300" s="71">
        <v>1.44</v>
      </c>
      <c r="H300" s="71">
        <v>0.63</v>
      </c>
      <c r="I300" s="71">
        <v>0.63</v>
      </c>
      <c r="J300" s="72">
        <v>0</v>
      </c>
      <c r="K300" s="73">
        <v>7210.06</v>
      </c>
      <c r="L300" s="73">
        <v>0.05</v>
      </c>
      <c r="M300" s="73">
        <v>0.05</v>
      </c>
    </row>
    <row r="301" spans="1:13">
      <c r="A301" s="109">
        <v>799</v>
      </c>
      <c r="B301" s="215" t="s">
        <v>876</v>
      </c>
      <c r="C301" s="109">
        <v>960</v>
      </c>
      <c r="D301" s="215" t="s">
        <v>876</v>
      </c>
      <c r="E301" s="216" t="s">
        <v>1047</v>
      </c>
      <c r="F301" s="70">
        <v>0</v>
      </c>
      <c r="G301" s="71">
        <v>233.8</v>
      </c>
      <c r="H301" s="71">
        <v>1.69</v>
      </c>
      <c r="I301" s="71">
        <v>1.69</v>
      </c>
      <c r="J301" s="72">
        <v>0</v>
      </c>
      <c r="K301" s="73">
        <v>4792.87</v>
      </c>
      <c r="L301" s="73">
        <v>0.05</v>
      </c>
      <c r="M301" s="73">
        <v>0.05</v>
      </c>
    </row>
    <row r="302" spans="1:13">
      <c r="A302" s="109">
        <v>799</v>
      </c>
      <c r="B302" s="215" t="s">
        <v>876</v>
      </c>
      <c r="C302" s="109">
        <v>960</v>
      </c>
      <c r="D302" s="215" t="s">
        <v>876</v>
      </c>
      <c r="E302" s="216" t="s">
        <v>1048</v>
      </c>
      <c r="F302" s="70">
        <v>0</v>
      </c>
      <c r="G302" s="71">
        <v>0.77</v>
      </c>
      <c r="H302" s="71">
        <v>1.59</v>
      </c>
      <c r="I302" s="71">
        <v>1.59</v>
      </c>
      <c r="J302" s="72">
        <v>0</v>
      </c>
      <c r="K302" s="73">
        <v>1229.71</v>
      </c>
      <c r="L302" s="73">
        <v>0.05</v>
      </c>
      <c r="M302" s="73">
        <v>0.05</v>
      </c>
    </row>
    <row r="303" spans="1:13">
      <c r="A303" s="109">
        <v>799</v>
      </c>
      <c r="B303" s="215" t="s">
        <v>876</v>
      </c>
      <c r="C303" s="109">
        <v>960</v>
      </c>
      <c r="D303" s="215" t="s">
        <v>876</v>
      </c>
      <c r="E303" s="216" t="s">
        <v>1049</v>
      </c>
      <c r="F303" s="70">
        <v>0</v>
      </c>
      <c r="G303" s="71">
        <v>92.25</v>
      </c>
      <c r="H303" s="71">
        <v>0.71</v>
      </c>
      <c r="I303" s="71">
        <v>0.71</v>
      </c>
      <c r="J303" s="72">
        <v>0</v>
      </c>
      <c r="K303" s="73">
        <v>13179.06</v>
      </c>
      <c r="L303" s="73">
        <v>0.05</v>
      </c>
      <c r="M303" s="73">
        <v>0.05</v>
      </c>
    </row>
    <row r="304" spans="1:13">
      <c r="A304" s="109">
        <v>799</v>
      </c>
      <c r="B304" s="215" t="s">
        <v>876</v>
      </c>
      <c r="C304" s="109">
        <v>960</v>
      </c>
      <c r="D304" s="215" t="s">
        <v>876</v>
      </c>
      <c r="E304" s="216" t="s">
        <v>1050</v>
      </c>
      <c r="F304" s="70">
        <v>0</v>
      </c>
      <c r="G304" s="71">
        <v>1229.73</v>
      </c>
      <c r="H304" s="71">
        <v>0.71</v>
      </c>
      <c r="I304" s="71">
        <v>0.71</v>
      </c>
      <c r="J304" s="72">
        <v>0</v>
      </c>
      <c r="K304" s="73">
        <v>1229.73</v>
      </c>
      <c r="L304" s="73">
        <v>0.05</v>
      </c>
      <c r="M304" s="73">
        <v>0.05</v>
      </c>
    </row>
    <row r="305" spans="1:13">
      <c r="A305" s="109">
        <v>799</v>
      </c>
      <c r="B305" s="215" t="s">
        <v>876</v>
      </c>
      <c r="C305" s="109">
        <v>960</v>
      </c>
      <c r="D305" s="215" t="s">
        <v>876</v>
      </c>
      <c r="E305" s="216" t="s">
        <v>1051</v>
      </c>
      <c r="F305" s="70">
        <v>0</v>
      </c>
      <c r="G305" s="71">
        <v>270.14999999999998</v>
      </c>
      <c r="H305" s="71">
        <v>1.8</v>
      </c>
      <c r="I305" s="71">
        <v>1.8</v>
      </c>
      <c r="J305" s="72">
        <v>0</v>
      </c>
      <c r="K305" s="73">
        <v>270.14999999999998</v>
      </c>
      <c r="L305" s="73">
        <v>0.05</v>
      </c>
      <c r="M305" s="73">
        <v>0.05</v>
      </c>
    </row>
    <row r="306" spans="1:13">
      <c r="A306" s="109">
        <v>799</v>
      </c>
      <c r="B306" s="215" t="s">
        <v>876</v>
      </c>
      <c r="C306" s="109">
        <v>960</v>
      </c>
      <c r="D306" s="215" t="s">
        <v>876</v>
      </c>
      <c r="E306" s="216" t="s">
        <v>1052</v>
      </c>
      <c r="F306" s="70">
        <v>0</v>
      </c>
      <c r="G306" s="71">
        <v>227.44</v>
      </c>
      <c r="H306" s="71">
        <v>1.64</v>
      </c>
      <c r="I306" s="71">
        <v>1.64</v>
      </c>
      <c r="J306" s="72">
        <v>0</v>
      </c>
      <c r="K306" s="73">
        <v>227.44</v>
      </c>
      <c r="L306" s="73">
        <v>0.05</v>
      </c>
      <c r="M306" s="73">
        <v>0.05</v>
      </c>
    </row>
    <row r="307" spans="1:13">
      <c r="A307" s="109">
        <v>799</v>
      </c>
      <c r="B307" s="215" t="s">
        <v>876</v>
      </c>
      <c r="C307" s="109">
        <v>960</v>
      </c>
      <c r="D307" s="215" t="s">
        <v>876</v>
      </c>
      <c r="E307" s="216" t="s">
        <v>1053</v>
      </c>
      <c r="F307" s="70">
        <v>0</v>
      </c>
      <c r="G307" s="71">
        <v>386.54</v>
      </c>
      <c r="H307" s="71">
        <v>1.59</v>
      </c>
      <c r="I307" s="71">
        <v>1.59</v>
      </c>
      <c r="J307" s="72">
        <v>0</v>
      </c>
      <c r="K307" s="73">
        <v>386.54</v>
      </c>
      <c r="L307" s="73">
        <v>0.05</v>
      </c>
      <c r="M307" s="73">
        <v>0.05</v>
      </c>
    </row>
    <row r="308" spans="1:13">
      <c r="A308" s="109">
        <v>799</v>
      </c>
      <c r="B308" s="215" t="s">
        <v>876</v>
      </c>
      <c r="C308" s="109">
        <v>960</v>
      </c>
      <c r="D308" s="215" t="s">
        <v>876</v>
      </c>
      <c r="E308" s="216" t="s">
        <v>1054</v>
      </c>
      <c r="F308" s="70">
        <v>0</v>
      </c>
      <c r="G308" s="71">
        <v>7.55</v>
      </c>
      <c r="H308" s="71">
        <v>1.46</v>
      </c>
      <c r="I308" s="71">
        <v>1.46</v>
      </c>
      <c r="J308" s="72">
        <v>0</v>
      </c>
      <c r="K308" s="73">
        <v>1509.38</v>
      </c>
      <c r="L308" s="73">
        <v>0.05</v>
      </c>
      <c r="M308" s="73">
        <v>0.05</v>
      </c>
    </row>
    <row r="309" spans="1:13">
      <c r="A309" s="109">
        <v>799</v>
      </c>
      <c r="B309" s="215" t="s">
        <v>876</v>
      </c>
      <c r="C309" s="109">
        <v>960</v>
      </c>
      <c r="D309" s="215" t="s">
        <v>876</v>
      </c>
      <c r="E309" s="216" t="s">
        <v>1055</v>
      </c>
      <c r="F309" s="70">
        <v>0</v>
      </c>
      <c r="G309" s="71">
        <v>26.89</v>
      </c>
      <c r="H309" s="71">
        <v>0.78</v>
      </c>
      <c r="I309" s="71">
        <v>0.78</v>
      </c>
      <c r="J309" s="72">
        <v>0</v>
      </c>
      <c r="K309" s="73">
        <v>4706.46</v>
      </c>
      <c r="L309" s="73">
        <v>0.05</v>
      </c>
      <c r="M309" s="73">
        <v>0.05</v>
      </c>
    </row>
    <row r="310" spans="1:13">
      <c r="A310" s="109">
        <v>799</v>
      </c>
      <c r="B310" s="215" t="s">
        <v>876</v>
      </c>
      <c r="C310" s="109">
        <v>960</v>
      </c>
      <c r="D310" s="215" t="s">
        <v>876</v>
      </c>
      <c r="E310" s="216" t="s">
        <v>1056</v>
      </c>
      <c r="F310" s="70">
        <v>0</v>
      </c>
      <c r="G310" s="71">
        <v>1260.4000000000001</v>
      </c>
      <c r="H310" s="71">
        <v>0.71</v>
      </c>
      <c r="I310" s="71">
        <v>0.71</v>
      </c>
      <c r="J310" s="72">
        <v>0</v>
      </c>
      <c r="K310" s="73">
        <v>1260.4000000000001</v>
      </c>
      <c r="L310" s="73">
        <v>0.05</v>
      </c>
      <c r="M310" s="73">
        <v>0.05</v>
      </c>
    </row>
    <row r="311" spans="1:13">
      <c r="A311" s="109">
        <v>799</v>
      </c>
      <c r="B311" s="215">
        <v>1700053240055</v>
      </c>
      <c r="C311" s="109">
        <v>960</v>
      </c>
      <c r="D311" s="215">
        <v>1700053240064</v>
      </c>
      <c r="E311" s="216" t="s">
        <v>1057</v>
      </c>
      <c r="F311" s="70">
        <v>0</v>
      </c>
      <c r="G311" s="71">
        <v>5.35</v>
      </c>
      <c r="H311" s="71">
        <v>1.51</v>
      </c>
      <c r="I311" s="71">
        <v>1.51</v>
      </c>
      <c r="J311" s="72">
        <v>0</v>
      </c>
      <c r="K311" s="73">
        <v>754.15</v>
      </c>
      <c r="L311" s="73">
        <v>0.05</v>
      </c>
      <c r="M311" s="73">
        <v>0.05</v>
      </c>
    </row>
    <row r="312" spans="1:13">
      <c r="A312" s="109">
        <v>799</v>
      </c>
      <c r="B312" s="215" t="s">
        <v>876</v>
      </c>
      <c r="C312" s="109">
        <v>960</v>
      </c>
      <c r="D312" s="215" t="s">
        <v>876</v>
      </c>
      <c r="E312" s="216" t="s">
        <v>1058</v>
      </c>
      <c r="F312" s="70">
        <v>0</v>
      </c>
      <c r="G312" s="71">
        <v>361.07</v>
      </c>
      <c r="H312" s="71">
        <v>1.59</v>
      </c>
      <c r="I312" s="71">
        <v>1.59</v>
      </c>
      <c r="J312" s="72">
        <v>0</v>
      </c>
      <c r="K312" s="73">
        <v>361.07</v>
      </c>
      <c r="L312" s="73">
        <v>0.05</v>
      </c>
      <c r="M312" s="73">
        <v>0.05</v>
      </c>
    </row>
    <row r="313" spans="1:13">
      <c r="A313" s="109">
        <v>799</v>
      </c>
      <c r="B313" s="215" t="s">
        <v>876</v>
      </c>
      <c r="C313" s="109">
        <v>960</v>
      </c>
      <c r="D313" s="215" t="s">
        <v>876</v>
      </c>
      <c r="E313" s="216" t="s">
        <v>1059</v>
      </c>
      <c r="F313" s="70">
        <v>0</v>
      </c>
      <c r="G313" s="71">
        <v>153.41999999999999</v>
      </c>
      <c r="H313" s="71">
        <v>0.85</v>
      </c>
      <c r="I313" s="71">
        <v>0.85</v>
      </c>
      <c r="J313" s="72">
        <v>0</v>
      </c>
      <c r="K313" s="73">
        <v>13807.37</v>
      </c>
      <c r="L313" s="73">
        <v>0.05</v>
      </c>
      <c r="M313" s="73">
        <v>0.05</v>
      </c>
    </row>
    <row r="314" spans="1:13">
      <c r="A314" s="109">
        <v>799</v>
      </c>
      <c r="B314" s="215" t="s">
        <v>876</v>
      </c>
      <c r="C314" s="109">
        <v>960</v>
      </c>
      <c r="D314" s="215" t="s">
        <v>876</v>
      </c>
      <c r="E314" s="216" t="s">
        <v>1060</v>
      </c>
      <c r="F314" s="70">
        <v>0</v>
      </c>
      <c r="G314" s="71">
        <v>19.28</v>
      </c>
      <c r="H314" s="71">
        <v>1.74</v>
      </c>
      <c r="I314" s="71">
        <v>1.74</v>
      </c>
      <c r="J314" s="72">
        <v>0</v>
      </c>
      <c r="K314" s="73">
        <v>1927.87</v>
      </c>
      <c r="L314" s="73">
        <v>0.05</v>
      </c>
      <c r="M314" s="73">
        <v>0.05</v>
      </c>
    </row>
    <row r="315" spans="1:13">
      <c r="A315" s="109">
        <v>799</v>
      </c>
      <c r="B315" s="215" t="s">
        <v>876</v>
      </c>
      <c r="C315" s="109">
        <v>960</v>
      </c>
      <c r="D315" s="215" t="s">
        <v>876</v>
      </c>
      <c r="E315" s="216" t="s">
        <v>1061</v>
      </c>
      <c r="F315" s="70">
        <v>0</v>
      </c>
      <c r="G315" s="71">
        <v>190.15</v>
      </c>
      <c r="H315" s="71">
        <v>1.64</v>
      </c>
      <c r="I315" s="71">
        <v>1.64</v>
      </c>
      <c r="J315" s="72">
        <v>0</v>
      </c>
      <c r="K315" s="73">
        <v>475.38</v>
      </c>
      <c r="L315" s="73">
        <v>0.05</v>
      </c>
      <c r="M315" s="73">
        <v>0.05</v>
      </c>
    </row>
    <row r="316" spans="1:13">
      <c r="A316" s="109">
        <v>799</v>
      </c>
      <c r="B316" s="215" t="s">
        <v>876</v>
      </c>
      <c r="C316" s="109">
        <v>960</v>
      </c>
      <c r="D316" s="215" t="s">
        <v>876</v>
      </c>
      <c r="E316" s="216" t="s">
        <v>1062</v>
      </c>
      <c r="F316" s="70">
        <v>0</v>
      </c>
      <c r="G316" s="71">
        <v>355.41</v>
      </c>
      <c r="H316" s="71">
        <v>1.59</v>
      </c>
      <c r="I316" s="71">
        <v>1.59</v>
      </c>
      <c r="J316" s="72">
        <v>0</v>
      </c>
      <c r="K316" s="73">
        <v>355.41</v>
      </c>
      <c r="L316" s="73">
        <v>0.05</v>
      </c>
      <c r="M316" s="73">
        <v>0.05</v>
      </c>
    </row>
    <row r="317" spans="1:13">
      <c r="A317" s="109">
        <v>799</v>
      </c>
      <c r="B317" s="215" t="s">
        <v>876</v>
      </c>
      <c r="C317" s="109">
        <v>960</v>
      </c>
      <c r="D317" s="215" t="s">
        <v>876</v>
      </c>
      <c r="E317" s="216" t="s">
        <v>1063</v>
      </c>
      <c r="F317" s="70">
        <v>0</v>
      </c>
      <c r="G317" s="71">
        <v>443.88</v>
      </c>
      <c r="H317" s="71">
        <v>2.41</v>
      </c>
      <c r="I317" s="71">
        <v>2.41</v>
      </c>
      <c r="J317" s="72">
        <v>0</v>
      </c>
      <c r="K317" s="73">
        <v>443.88</v>
      </c>
      <c r="L317" s="73">
        <v>0.05</v>
      </c>
      <c r="M317" s="73">
        <v>0.05</v>
      </c>
    </row>
    <row r="318" spans="1:13">
      <c r="A318" s="109">
        <v>799</v>
      </c>
      <c r="B318" s="215" t="s">
        <v>876</v>
      </c>
      <c r="C318" s="109">
        <v>960</v>
      </c>
      <c r="D318" s="215" t="s">
        <v>876</v>
      </c>
      <c r="E318" s="216" t="s">
        <v>1064</v>
      </c>
      <c r="F318" s="70">
        <v>0</v>
      </c>
      <c r="G318" s="71">
        <v>332.04</v>
      </c>
      <c r="H318" s="71">
        <v>1.59</v>
      </c>
      <c r="I318" s="71">
        <v>1.59</v>
      </c>
      <c r="J318" s="72">
        <v>0</v>
      </c>
      <c r="K318" s="73">
        <v>664.08</v>
      </c>
      <c r="L318" s="73">
        <v>0.05</v>
      </c>
      <c r="M318" s="73">
        <v>0.05</v>
      </c>
    </row>
    <row r="319" spans="1:13">
      <c r="A319" s="109">
        <v>799</v>
      </c>
      <c r="B319" s="215" t="s">
        <v>876</v>
      </c>
      <c r="C319" s="109">
        <v>960</v>
      </c>
      <c r="D319" s="215" t="s">
        <v>876</v>
      </c>
      <c r="E319" s="216" t="s">
        <v>1065</v>
      </c>
      <c r="F319" s="70">
        <v>0</v>
      </c>
      <c r="G319" s="71">
        <v>524.4</v>
      </c>
      <c r="H319" s="71">
        <v>0.85</v>
      </c>
      <c r="I319" s="71">
        <v>0.85</v>
      </c>
      <c r="J319" s="72">
        <v>0</v>
      </c>
      <c r="K319" s="73">
        <v>534.03</v>
      </c>
      <c r="L319" s="73">
        <v>0.05</v>
      </c>
      <c r="M319" s="73">
        <v>0.05</v>
      </c>
    </row>
    <row r="320" spans="1:13">
      <c r="A320" s="109">
        <v>799</v>
      </c>
      <c r="B320" s="215" t="s">
        <v>876</v>
      </c>
      <c r="C320" s="109">
        <v>960</v>
      </c>
      <c r="D320" s="215" t="s">
        <v>876</v>
      </c>
      <c r="E320" s="216" t="s">
        <v>1066</v>
      </c>
      <c r="F320" s="70">
        <v>0</v>
      </c>
      <c r="G320" s="71">
        <v>493.67</v>
      </c>
      <c r="H320" s="71">
        <v>1.59</v>
      </c>
      <c r="I320" s="71">
        <v>1.59</v>
      </c>
      <c r="J320" s="72">
        <v>0</v>
      </c>
      <c r="K320" s="73">
        <v>493.67</v>
      </c>
      <c r="L320" s="73">
        <v>0.05</v>
      </c>
      <c r="M320" s="73">
        <v>0.05</v>
      </c>
    </row>
    <row r="321" spans="1:13">
      <c r="A321" s="109">
        <v>799</v>
      </c>
      <c r="B321" s="215" t="s">
        <v>876</v>
      </c>
      <c r="C321" s="109">
        <v>960</v>
      </c>
      <c r="D321" s="215" t="s">
        <v>876</v>
      </c>
      <c r="E321" s="216" t="s">
        <v>1067</v>
      </c>
      <c r="F321" s="70">
        <v>0</v>
      </c>
      <c r="G321" s="71">
        <v>9.75</v>
      </c>
      <c r="H321" s="71">
        <v>1.59</v>
      </c>
      <c r="I321" s="71">
        <v>1.59</v>
      </c>
      <c r="J321" s="72">
        <v>0</v>
      </c>
      <c r="K321" s="73">
        <v>1949.86</v>
      </c>
      <c r="L321" s="73">
        <v>0.05</v>
      </c>
      <c r="M321" s="73">
        <v>0.05</v>
      </c>
    </row>
    <row r="322" spans="1:13">
      <c r="A322" s="109">
        <v>799</v>
      </c>
      <c r="B322" s="215" t="s">
        <v>876</v>
      </c>
      <c r="C322" s="109">
        <v>960</v>
      </c>
      <c r="D322" s="215" t="s">
        <v>876</v>
      </c>
      <c r="E322" s="216" t="s">
        <v>1068</v>
      </c>
      <c r="F322" s="70">
        <v>0</v>
      </c>
      <c r="G322" s="71">
        <v>8.92</v>
      </c>
      <c r="H322" s="71">
        <v>1.59</v>
      </c>
      <c r="I322" s="71">
        <v>1.59</v>
      </c>
      <c r="J322" s="72">
        <v>0</v>
      </c>
      <c r="K322" s="73">
        <v>1783.39</v>
      </c>
      <c r="L322" s="73">
        <v>0.05</v>
      </c>
      <c r="M322" s="73">
        <v>0.05</v>
      </c>
    </row>
    <row r="323" spans="1:13">
      <c r="A323" s="109">
        <v>799</v>
      </c>
      <c r="B323" s="215" t="s">
        <v>876</v>
      </c>
      <c r="C323" s="109">
        <v>960</v>
      </c>
      <c r="D323" s="215" t="s">
        <v>876</v>
      </c>
      <c r="E323" s="216" t="s">
        <v>1069</v>
      </c>
      <c r="F323" s="70">
        <v>0</v>
      </c>
      <c r="G323" s="71">
        <v>89.81</v>
      </c>
      <c r="H323" s="71">
        <v>0.85</v>
      </c>
      <c r="I323" s="71">
        <v>0.85</v>
      </c>
      <c r="J323" s="72">
        <v>0</v>
      </c>
      <c r="K323" s="73">
        <v>2566.0300000000002</v>
      </c>
      <c r="L323" s="73">
        <v>0.05</v>
      </c>
      <c r="M323" s="73">
        <v>0.05</v>
      </c>
    </row>
    <row r="324" spans="1:13">
      <c r="A324" s="109">
        <v>799</v>
      </c>
      <c r="B324" s="215" t="s">
        <v>563</v>
      </c>
      <c r="C324" s="109"/>
      <c r="D324" s="215"/>
      <c r="E324" s="216" t="s">
        <v>1070</v>
      </c>
      <c r="F324" s="70">
        <v>0</v>
      </c>
      <c r="G324" s="71">
        <v>443.81</v>
      </c>
      <c r="H324" s="71">
        <v>0.56000000000000005</v>
      </c>
      <c r="I324" s="71">
        <v>0.56000000000000005</v>
      </c>
      <c r="J324" s="72">
        <v>0</v>
      </c>
      <c r="K324" s="73">
        <v>0</v>
      </c>
      <c r="L324" s="73">
        <v>0</v>
      </c>
      <c r="M324" s="73">
        <v>0</v>
      </c>
    </row>
    <row r="325" spans="1:13">
      <c r="A325" s="109">
        <v>799</v>
      </c>
      <c r="B325" s="215" t="s">
        <v>563</v>
      </c>
      <c r="C325" s="109">
        <v>960</v>
      </c>
      <c r="D325" s="215" t="s">
        <v>876</v>
      </c>
      <c r="E325" s="216" t="s">
        <v>1071</v>
      </c>
      <c r="F325" s="70">
        <v>0</v>
      </c>
      <c r="G325" s="71">
        <v>4.3099999999999996</v>
      </c>
      <c r="H325" s="71">
        <v>1.69</v>
      </c>
      <c r="I325" s="71">
        <v>1.69</v>
      </c>
      <c r="J325" s="72">
        <v>0</v>
      </c>
      <c r="K325" s="73">
        <v>862.5</v>
      </c>
      <c r="L325" s="73">
        <v>0.05</v>
      </c>
      <c r="M325" s="73">
        <v>0.05</v>
      </c>
    </row>
    <row r="326" spans="1:13">
      <c r="A326" s="109">
        <v>799</v>
      </c>
      <c r="B326" s="215" t="s">
        <v>563</v>
      </c>
      <c r="C326" s="109"/>
      <c r="D326" s="215"/>
      <c r="E326" s="216" t="s">
        <v>1072</v>
      </c>
      <c r="F326" s="70">
        <v>0</v>
      </c>
      <c r="G326" s="71">
        <v>443.81</v>
      </c>
      <c r="H326" s="71">
        <v>0.56000000000000005</v>
      </c>
      <c r="I326" s="71">
        <v>0.56000000000000005</v>
      </c>
      <c r="J326" s="72">
        <v>0</v>
      </c>
      <c r="K326" s="73">
        <v>0</v>
      </c>
      <c r="L326" s="73">
        <v>0</v>
      </c>
      <c r="M326" s="73">
        <v>0</v>
      </c>
    </row>
  </sheetData>
  <mergeCells count="10">
    <mergeCell ref="D6:F6"/>
    <mergeCell ref="D7:F7"/>
    <mergeCell ref="A5:C5"/>
    <mergeCell ref="A6:C6"/>
    <mergeCell ref="A7:C7"/>
    <mergeCell ref="A4:F4"/>
    <mergeCell ref="D5:F5"/>
    <mergeCell ref="C1:D1"/>
    <mergeCell ref="A2:M2"/>
    <mergeCell ref="E1:M1"/>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308"/>
  <sheetViews>
    <sheetView zoomScale="90" zoomScaleNormal="90" zoomScaleSheetLayoutView="100" workbookViewId="0">
      <selection sqref="A1:G1"/>
    </sheetView>
  </sheetViews>
  <sheetFormatPr defaultRowHeight="12.75"/>
  <cols>
    <col min="1" max="1" width="14.7109375" style="61" customWidth="1"/>
    <col min="2" max="2" width="27.5703125" style="61" customWidth="1"/>
    <col min="3" max="3" width="17.28515625" style="67" customWidth="1"/>
    <col min="4" max="4" width="15.85546875" style="67" customWidth="1"/>
    <col min="5" max="5" width="15.85546875" style="68" customWidth="1"/>
    <col min="6" max="7" width="15.85546875" style="69" customWidth="1"/>
    <col min="8" max="16384" width="9.140625" style="61"/>
  </cols>
  <sheetData>
    <row r="1" spans="1:7" ht="34.5" customHeight="1">
      <c r="A1" s="273" t="s">
        <v>181</v>
      </c>
      <c r="B1" s="274"/>
      <c r="C1" s="274"/>
      <c r="D1" s="274"/>
      <c r="E1" s="274"/>
      <c r="F1" s="274"/>
      <c r="G1" s="274"/>
    </row>
    <row r="2" spans="1:7" s="62" customFormat="1" ht="44.25" customHeight="1">
      <c r="A2" s="265" t="str">
        <f>Overview!B4&amp; " - Effective from "&amp;Overview!D4&amp;" - "&amp;Overview!E4&amp;" EDCM import charges"</f>
        <v>Scottish Hydro Electric Power Distribution plc - Effective from 1 April 2020 - Final EDCM import charges</v>
      </c>
      <c r="B2" s="266"/>
      <c r="C2" s="266"/>
      <c r="D2" s="266"/>
      <c r="E2" s="266"/>
      <c r="F2" s="266"/>
      <c r="G2" s="267"/>
    </row>
    <row r="3" spans="1:7" s="97" customFormat="1" ht="18">
      <c r="A3" s="101"/>
      <c r="B3" s="101"/>
      <c r="C3" s="101"/>
      <c r="D3" s="102"/>
      <c r="E3" s="103"/>
      <c r="F3" s="103"/>
      <c r="G3" s="104"/>
    </row>
    <row r="4" spans="1:7" ht="51">
      <c r="A4" s="64" t="s">
        <v>712</v>
      </c>
      <c r="B4" s="63" t="s">
        <v>469</v>
      </c>
      <c r="C4" s="65" t="s">
        <v>720</v>
      </c>
      <c r="D4" s="148" t="str">
        <f>'Annex 2 EHV charges'!F9</f>
        <v>Import
Super Red
unit charge
(p/kWh)</v>
      </c>
      <c r="E4" s="148" t="str">
        <f>'Annex 2 EHV charges'!G9</f>
        <v>Import
fixed charge
(p/day)</v>
      </c>
      <c r="F4" s="148" t="str">
        <f>'Annex 2 EHV charges'!H9</f>
        <v>Import
capacity charge
(p/kVA/day)</v>
      </c>
      <c r="G4" s="148" t="str">
        <f>'Annex 2 EHV charges'!I9</f>
        <v>Import
exceeded capacity charge
(p/kVA/day)</v>
      </c>
    </row>
    <row r="5" spans="1:7">
      <c r="A5" s="217">
        <v>595</v>
      </c>
      <c r="B5" s="218">
        <v>1712385815400</v>
      </c>
      <c r="C5" s="219" t="s">
        <v>752</v>
      </c>
      <c r="D5" s="112">
        <v>0</v>
      </c>
      <c r="E5" s="220">
        <v>308.02</v>
      </c>
      <c r="F5" s="220">
        <v>10.74</v>
      </c>
      <c r="G5" s="220">
        <v>10.74</v>
      </c>
    </row>
    <row r="6" spans="1:7">
      <c r="A6" s="217">
        <v>596</v>
      </c>
      <c r="B6" s="218">
        <v>1700051251844</v>
      </c>
      <c r="C6" s="219" t="s">
        <v>753</v>
      </c>
      <c r="D6" s="112">
        <v>0</v>
      </c>
      <c r="E6" s="220">
        <v>583.20000000000005</v>
      </c>
      <c r="F6" s="220">
        <v>4.34</v>
      </c>
      <c r="G6" s="220">
        <v>4.34</v>
      </c>
    </row>
    <row r="7" spans="1:7">
      <c r="A7" s="217">
        <v>597</v>
      </c>
      <c r="B7" s="218">
        <v>1711602345053</v>
      </c>
      <c r="C7" s="219" t="s">
        <v>754</v>
      </c>
      <c r="D7" s="112">
        <v>0</v>
      </c>
      <c r="E7" s="220">
        <v>308.02</v>
      </c>
      <c r="F7" s="220">
        <v>14.65</v>
      </c>
      <c r="G7" s="220">
        <v>14.65</v>
      </c>
    </row>
    <row r="8" spans="1:7">
      <c r="A8" s="217">
        <v>598</v>
      </c>
      <c r="B8" s="218">
        <v>1717121416604</v>
      </c>
      <c r="C8" s="219" t="s">
        <v>755</v>
      </c>
      <c r="D8" s="112">
        <v>0</v>
      </c>
      <c r="E8" s="220">
        <v>143.4</v>
      </c>
      <c r="F8" s="220">
        <v>2.36</v>
      </c>
      <c r="G8" s="220">
        <v>2.36</v>
      </c>
    </row>
    <row r="9" spans="1:7">
      <c r="A9" s="217">
        <v>560</v>
      </c>
      <c r="B9" s="218">
        <v>1700051737559</v>
      </c>
      <c r="C9" s="219" t="s">
        <v>756</v>
      </c>
      <c r="D9" s="112">
        <v>0</v>
      </c>
      <c r="E9" s="220">
        <v>2.38</v>
      </c>
      <c r="F9" s="220">
        <v>2.33</v>
      </c>
      <c r="G9" s="220">
        <v>2.33</v>
      </c>
    </row>
    <row r="10" spans="1:7">
      <c r="A10" s="217">
        <v>560</v>
      </c>
      <c r="B10" s="218">
        <v>1700051737568</v>
      </c>
      <c r="C10" s="219" t="s">
        <v>757</v>
      </c>
      <c r="D10" s="112">
        <v>0</v>
      </c>
      <c r="E10" s="220">
        <v>3.62</v>
      </c>
      <c r="F10" s="220">
        <v>2.33</v>
      </c>
      <c r="G10" s="220">
        <v>2.33</v>
      </c>
    </row>
    <row r="11" spans="1:7">
      <c r="A11" s="217">
        <v>562</v>
      </c>
      <c r="B11" s="218">
        <v>1700051741068</v>
      </c>
      <c r="C11" s="219" t="s">
        <v>758</v>
      </c>
      <c r="D11" s="112">
        <v>0</v>
      </c>
      <c r="E11" s="220">
        <v>93.07</v>
      </c>
      <c r="F11" s="220">
        <v>2.33</v>
      </c>
      <c r="G11" s="220">
        <v>2.33</v>
      </c>
    </row>
    <row r="12" spans="1:7">
      <c r="A12" s="217">
        <v>562</v>
      </c>
      <c r="B12" s="218">
        <v>1700051740988</v>
      </c>
      <c r="C12" s="219" t="s">
        <v>759</v>
      </c>
      <c r="D12" s="112">
        <v>0</v>
      </c>
      <c r="E12" s="220">
        <v>77.72</v>
      </c>
      <c r="F12" s="220">
        <v>2.33</v>
      </c>
      <c r="G12" s="220">
        <v>2.33</v>
      </c>
    </row>
    <row r="13" spans="1:7">
      <c r="A13" s="217">
        <v>562</v>
      </c>
      <c r="B13" s="218">
        <v>1700051740960</v>
      </c>
      <c r="C13" s="219" t="s">
        <v>760</v>
      </c>
      <c r="D13" s="112">
        <v>0</v>
      </c>
      <c r="E13" s="220">
        <v>8.6</v>
      </c>
      <c r="F13" s="220">
        <v>2.33</v>
      </c>
      <c r="G13" s="220">
        <v>2.33</v>
      </c>
    </row>
    <row r="14" spans="1:7">
      <c r="A14" s="217">
        <v>563</v>
      </c>
      <c r="B14" s="218">
        <v>1700051737647</v>
      </c>
      <c r="C14" s="219" t="s">
        <v>761</v>
      </c>
      <c r="D14" s="112">
        <v>0</v>
      </c>
      <c r="E14" s="220">
        <v>140.03</v>
      </c>
      <c r="F14" s="220">
        <v>2.33</v>
      </c>
      <c r="G14" s="220">
        <v>2.33</v>
      </c>
    </row>
    <row r="15" spans="1:7">
      <c r="A15" s="217">
        <v>564</v>
      </c>
      <c r="B15" s="218">
        <v>1700051765732</v>
      </c>
      <c r="C15" s="219" t="s">
        <v>762</v>
      </c>
      <c r="D15" s="112">
        <v>0</v>
      </c>
      <c r="E15" s="220">
        <v>622.47</v>
      </c>
      <c r="F15" s="220">
        <v>1.44</v>
      </c>
      <c r="G15" s="220">
        <v>1.44</v>
      </c>
    </row>
    <row r="16" spans="1:7">
      <c r="A16" s="217">
        <v>565</v>
      </c>
      <c r="B16" s="218">
        <v>1721843065002</v>
      </c>
      <c r="C16" s="219" t="s">
        <v>763</v>
      </c>
      <c r="D16" s="112">
        <v>0</v>
      </c>
      <c r="E16" s="220">
        <v>103.31</v>
      </c>
      <c r="F16" s="220">
        <v>2.78</v>
      </c>
      <c r="G16" s="220">
        <v>2.78</v>
      </c>
    </row>
    <row r="17" spans="1:7">
      <c r="A17" s="217">
        <v>566</v>
      </c>
      <c r="B17" s="218">
        <v>1700051741110</v>
      </c>
      <c r="C17" s="219" t="s">
        <v>764</v>
      </c>
      <c r="D17" s="112">
        <v>0</v>
      </c>
      <c r="E17" s="220">
        <v>0</v>
      </c>
      <c r="F17" s="220">
        <v>2.58</v>
      </c>
      <c r="G17" s="220">
        <v>2.58</v>
      </c>
    </row>
    <row r="18" spans="1:7">
      <c r="A18" s="217">
        <v>567</v>
      </c>
      <c r="B18" s="218">
        <v>1700052157576</v>
      </c>
      <c r="C18" s="219" t="s">
        <v>765</v>
      </c>
      <c r="D18" s="112">
        <v>0</v>
      </c>
      <c r="E18" s="220">
        <v>0.89</v>
      </c>
      <c r="F18" s="220">
        <v>10.75</v>
      </c>
      <c r="G18" s="220">
        <v>10.75</v>
      </c>
    </row>
    <row r="19" spans="1:7">
      <c r="A19" s="217">
        <v>569</v>
      </c>
      <c r="B19" s="218">
        <v>1710056910505</v>
      </c>
      <c r="C19" s="219" t="s">
        <v>766</v>
      </c>
      <c r="D19" s="112">
        <v>0</v>
      </c>
      <c r="E19" s="220">
        <v>308.02</v>
      </c>
      <c r="F19" s="220">
        <v>13.21</v>
      </c>
      <c r="G19" s="220">
        <v>13.21</v>
      </c>
    </row>
    <row r="20" spans="1:7">
      <c r="A20" s="217">
        <v>713</v>
      </c>
      <c r="B20" s="218">
        <v>1712380671009</v>
      </c>
      <c r="C20" s="219" t="s">
        <v>767</v>
      </c>
      <c r="D20" s="112">
        <v>0</v>
      </c>
      <c r="E20" s="220">
        <v>2.67</v>
      </c>
      <c r="F20" s="220">
        <v>0.62</v>
      </c>
      <c r="G20" s="220">
        <v>0.62</v>
      </c>
    </row>
    <row r="21" spans="1:7">
      <c r="A21" s="217">
        <v>714</v>
      </c>
      <c r="B21" s="218">
        <v>1712398153703</v>
      </c>
      <c r="C21" s="219" t="s">
        <v>768</v>
      </c>
      <c r="D21" s="112">
        <v>0</v>
      </c>
      <c r="E21" s="220">
        <v>630.88</v>
      </c>
      <c r="F21" s="220">
        <v>1.04</v>
      </c>
      <c r="G21" s="220">
        <v>1.04</v>
      </c>
    </row>
    <row r="22" spans="1:7">
      <c r="A22" s="217">
        <v>715</v>
      </c>
      <c r="B22" s="218">
        <v>1700051612511</v>
      </c>
      <c r="C22" s="219" t="s">
        <v>769</v>
      </c>
      <c r="D22" s="112">
        <v>0</v>
      </c>
      <c r="E22" s="220">
        <v>609.45000000000005</v>
      </c>
      <c r="F22" s="220">
        <v>1.04</v>
      </c>
      <c r="G22" s="220">
        <v>1.04</v>
      </c>
    </row>
    <row r="23" spans="1:7">
      <c r="A23" s="217">
        <v>8707</v>
      </c>
      <c r="B23" s="218">
        <v>8707</v>
      </c>
      <c r="C23" s="219" t="s">
        <v>770</v>
      </c>
      <c r="D23" s="112">
        <v>0</v>
      </c>
      <c r="E23" s="220">
        <v>0.34</v>
      </c>
      <c r="F23" s="220">
        <v>2.13</v>
      </c>
      <c r="G23" s="220">
        <v>2.13</v>
      </c>
    </row>
    <row r="24" spans="1:7">
      <c r="A24" s="217">
        <v>717</v>
      </c>
      <c r="B24" s="218">
        <v>1700051126888</v>
      </c>
      <c r="C24" s="219" t="s">
        <v>771</v>
      </c>
      <c r="D24" s="112">
        <v>0</v>
      </c>
      <c r="E24" s="220">
        <v>21.25</v>
      </c>
      <c r="F24" s="220">
        <v>1.45</v>
      </c>
      <c r="G24" s="220">
        <v>1.45</v>
      </c>
    </row>
    <row r="25" spans="1:7">
      <c r="A25" s="217">
        <v>718</v>
      </c>
      <c r="B25" s="218">
        <v>1700051955969</v>
      </c>
      <c r="C25" s="219" t="s">
        <v>772</v>
      </c>
      <c r="D25" s="112">
        <v>0</v>
      </c>
      <c r="E25" s="220">
        <v>17.13</v>
      </c>
      <c r="F25" s="220">
        <v>1.58</v>
      </c>
      <c r="G25" s="220">
        <v>1.58</v>
      </c>
    </row>
    <row r="26" spans="1:7">
      <c r="A26" s="217">
        <v>637</v>
      </c>
      <c r="B26" s="218">
        <v>1700051778208</v>
      </c>
      <c r="C26" s="219" t="s">
        <v>773</v>
      </c>
      <c r="D26" s="112">
        <v>0</v>
      </c>
      <c r="E26" s="220">
        <v>6.45</v>
      </c>
      <c r="F26" s="220">
        <v>1.34</v>
      </c>
      <c r="G26" s="220">
        <v>1.34</v>
      </c>
    </row>
    <row r="27" spans="1:7">
      <c r="A27" s="217">
        <v>8328</v>
      </c>
      <c r="B27" s="218">
        <v>8328</v>
      </c>
      <c r="C27" s="219" t="s">
        <v>774</v>
      </c>
      <c r="D27" s="112">
        <v>0</v>
      </c>
      <c r="E27" s="220">
        <v>32.090000000000003</v>
      </c>
      <c r="F27" s="220">
        <v>1.72</v>
      </c>
      <c r="G27" s="220">
        <v>1.72</v>
      </c>
    </row>
    <row r="28" spans="1:7">
      <c r="A28" s="217">
        <v>722</v>
      </c>
      <c r="B28" s="218">
        <v>1700051742780</v>
      </c>
      <c r="C28" s="219" t="s">
        <v>775</v>
      </c>
      <c r="D28" s="112">
        <v>0</v>
      </c>
      <c r="E28" s="220">
        <v>2.4</v>
      </c>
      <c r="F28" s="220">
        <v>2.59</v>
      </c>
      <c r="G28" s="220">
        <v>2.59</v>
      </c>
    </row>
    <row r="29" spans="1:7">
      <c r="A29" s="217">
        <v>8696</v>
      </c>
      <c r="B29" s="218">
        <v>8696</v>
      </c>
      <c r="C29" s="219" t="s">
        <v>776</v>
      </c>
      <c r="D29" s="112">
        <v>0</v>
      </c>
      <c r="E29" s="220">
        <v>2.94</v>
      </c>
      <c r="F29" s="220">
        <v>2.09</v>
      </c>
      <c r="G29" s="220">
        <v>2.09</v>
      </c>
    </row>
    <row r="30" spans="1:7">
      <c r="A30" s="217">
        <v>723</v>
      </c>
      <c r="B30" s="218">
        <v>1700051976550</v>
      </c>
      <c r="C30" s="219" t="s">
        <v>777</v>
      </c>
      <c r="D30" s="112">
        <v>0</v>
      </c>
      <c r="E30" s="220">
        <v>4.01</v>
      </c>
      <c r="F30" s="220">
        <v>1.65</v>
      </c>
      <c r="G30" s="220">
        <v>1.65</v>
      </c>
    </row>
    <row r="31" spans="1:7">
      <c r="A31" s="217">
        <v>724</v>
      </c>
      <c r="B31" s="218">
        <v>1700052029865</v>
      </c>
      <c r="C31" s="219" t="s">
        <v>778</v>
      </c>
      <c r="D31" s="112">
        <v>0</v>
      </c>
      <c r="E31" s="220">
        <v>4.57</v>
      </c>
      <c r="F31" s="220">
        <v>1.54</v>
      </c>
      <c r="G31" s="220">
        <v>1.54</v>
      </c>
    </row>
    <row r="32" spans="1:7">
      <c r="A32" s="217">
        <v>725</v>
      </c>
      <c r="B32" s="218">
        <v>1700051728590</v>
      </c>
      <c r="C32" s="219" t="s">
        <v>779</v>
      </c>
      <c r="D32" s="112">
        <v>0</v>
      </c>
      <c r="E32" s="220">
        <v>45.74</v>
      </c>
      <c r="F32" s="220">
        <v>0.7</v>
      </c>
      <c r="G32" s="220">
        <v>0.7</v>
      </c>
    </row>
    <row r="33" spans="1:7">
      <c r="A33" s="217">
        <v>726</v>
      </c>
      <c r="B33" s="218">
        <v>1700051703898</v>
      </c>
      <c r="C33" s="219" t="s">
        <v>780</v>
      </c>
      <c r="D33" s="112">
        <v>0</v>
      </c>
      <c r="E33" s="220">
        <v>4.9800000000000004</v>
      </c>
      <c r="F33" s="220">
        <v>1.47</v>
      </c>
      <c r="G33" s="220">
        <v>1.47</v>
      </c>
    </row>
    <row r="34" spans="1:7">
      <c r="A34" s="217">
        <v>8699</v>
      </c>
      <c r="B34" s="218">
        <v>8699</v>
      </c>
      <c r="C34" s="219" t="s">
        <v>781</v>
      </c>
      <c r="D34" s="112">
        <v>0</v>
      </c>
      <c r="E34" s="220">
        <v>82.49</v>
      </c>
      <c r="F34" s="220">
        <v>1.53</v>
      </c>
      <c r="G34" s="220">
        <v>1.53</v>
      </c>
    </row>
    <row r="35" spans="1:7">
      <c r="A35" s="217">
        <v>8699</v>
      </c>
      <c r="B35" s="218">
        <v>8699</v>
      </c>
      <c r="C35" s="219" t="s">
        <v>782</v>
      </c>
      <c r="D35" s="112">
        <v>0</v>
      </c>
      <c r="E35" s="220">
        <v>82.49</v>
      </c>
      <c r="F35" s="220">
        <v>1.6</v>
      </c>
      <c r="G35" s="220">
        <v>1.6</v>
      </c>
    </row>
    <row r="36" spans="1:7">
      <c r="A36" s="217">
        <v>727</v>
      </c>
      <c r="B36" s="218">
        <v>1700051782729</v>
      </c>
      <c r="C36" s="219" t="s">
        <v>783</v>
      </c>
      <c r="D36" s="112">
        <v>0</v>
      </c>
      <c r="E36" s="220">
        <v>3.52</v>
      </c>
      <c r="F36" s="220">
        <v>1.49</v>
      </c>
      <c r="G36" s="220">
        <v>1.49</v>
      </c>
    </row>
    <row r="37" spans="1:7">
      <c r="A37" s="217">
        <v>730</v>
      </c>
      <c r="B37" s="218">
        <v>1700051741990</v>
      </c>
      <c r="C37" s="219" t="s">
        <v>784</v>
      </c>
      <c r="D37" s="112">
        <v>0</v>
      </c>
      <c r="E37" s="220">
        <v>5.16</v>
      </c>
      <c r="F37" s="220">
        <v>1.93</v>
      </c>
      <c r="G37" s="220">
        <v>1.93</v>
      </c>
    </row>
    <row r="38" spans="1:7">
      <c r="A38" s="217">
        <v>731</v>
      </c>
      <c r="B38" s="218">
        <v>1700051584955</v>
      </c>
      <c r="C38" s="219" t="s">
        <v>785</v>
      </c>
      <c r="D38" s="112">
        <v>0</v>
      </c>
      <c r="E38" s="220">
        <v>6.44</v>
      </c>
      <c r="F38" s="220">
        <v>1.64</v>
      </c>
      <c r="G38" s="220">
        <v>1.64</v>
      </c>
    </row>
    <row r="39" spans="1:7">
      <c r="A39" s="217">
        <v>732</v>
      </c>
      <c r="B39" s="218">
        <v>1700052249980</v>
      </c>
      <c r="C39" s="219" t="s">
        <v>786</v>
      </c>
      <c r="D39" s="112">
        <v>0</v>
      </c>
      <c r="E39" s="220">
        <v>6.31</v>
      </c>
      <c r="F39" s="220">
        <v>1.54</v>
      </c>
      <c r="G39" s="220">
        <v>1.54</v>
      </c>
    </row>
    <row r="40" spans="1:7">
      <c r="A40" s="217">
        <v>787</v>
      </c>
      <c r="B40" s="218">
        <v>1700051754020</v>
      </c>
      <c r="C40" s="219" t="s">
        <v>787</v>
      </c>
      <c r="D40" s="112">
        <v>0</v>
      </c>
      <c r="E40" s="220">
        <v>13.42</v>
      </c>
      <c r="F40" s="220">
        <v>0.66</v>
      </c>
      <c r="G40" s="220">
        <v>0.66</v>
      </c>
    </row>
    <row r="41" spans="1:7">
      <c r="A41" s="217">
        <v>8688</v>
      </c>
      <c r="B41" s="218">
        <v>8688</v>
      </c>
      <c r="C41" s="219" t="s">
        <v>788</v>
      </c>
      <c r="D41" s="112">
        <v>0</v>
      </c>
      <c r="E41" s="220">
        <v>0.83</v>
      </c>
      <c r="F41" s="220">
        <v>1.44</v>
      </c>
      <c r="G41" s="220">
        <v>1.44</v>
      </c>
    </row>
    <row r="42" spans="1:7">
      <c r="A42" s="217">
        <v>735</v>
      </c>
      <c r="B42" s="218">
        <v>1700051754369</v>
      </c>
      <c r="C42" s="219" t="s">
        <v>789</v>
      </c>
      <c r="D42" s="112">
        <v>0</v>
      </c>
      <c r="E42" s="220">
        <v>3.41</v>
      </c>
      <c r="F42" s="220">
        <v>1.03</v>
      </c>
      <c r="G42" s="220">
        <v>1.03</v>
      </c>
    </row>
    <row r="43" spans="1:7">
      <c r="A43" s="217">
        <v>736</v>
      </c>
      <c r="B43" s="218">
        <v>1700051754401</v>
      </c>
      <c r="C43" s="219" t="s">
        <v>790</v>
      </c>
      <c r="D43" s="112">
        <v>0</v>
      </c>
      <c r="E43" s="220">
        <v>3.41</v>
      </c>
      <c r="F43" s="220">
        <v>1.1299999999999999</v>
      </c>
      <c r="G43" s="220">
        <v>1.1299999999999999</v>
      </c>
    </row>
    <row r="44" spans="1:7">
      <c r="A44" s="217">
        <v>737</v>
      </c>
      <c r="B44" s="218">
        <v>1700051742034</v>
      </c>
      <c r="C44" s="219" t="s">
        <v>791</v>
      </c>
      <c r="D44" s="112">
        <v>0</v>
      </c>
      <c r="E44" s="220">
        <v>4.62</v>
      </c>
      <c r="F44" s="220">
        <v>1.57</v>
      </c>
      <c r="G44" s="220">
        <v>1.57</v>
      </c>
    </row>
    <row r="45" spans="1:7">
      <c r="A45" s="217">
        <v>738</v>
      </c>
      <c r="B45" s="218">
        <v>1700051741077</v>
      </c>
      <c r="C45" s="219" t="s">
        <v>792</v>
      </c>
      <c r="D45" s="112">
        <v>0</v>
      </c>
      <c r="E45" s="220">
        <v>20.27</v>
      </c>
      <c r="F45" s="220">
        <v>1.44</v>
      </c>
      <c r="G45" s="220">
        <v>1.44</v>
      </c>
    </row>
    <row r="46" spans="1:7">
      <c r="A46" s="217">
        <v>739</v>
      </c>
      <c r="B46" s="218">
        <v>1700051741086</v>
      </c>
      <c r="C46" s="219" t="s">
        <v>793</v>
      </c>
      <c r="D46" s="112">
        <v>0</v>
      </c>
      <c r="E46" s="220">
        <v>20.27</v>
      </c>
      <c r="F46" s="220">
        <v>1.44</v>
      </c>
      <c r="G46" s="220">
        <v>1.44</v>
      </c>
    </row>
    <row r="47" spans="1:7">
      <c r="A47" s="217">
        <v>740</v>
      </c>
      <c r="B47" s="218">
        <v>1700051754313</v>
      </c>
      <c r="C47" s="219" t="s">
        <v>794</v>
      </c>
      <c r="D47" s="112">
        <v>0</v>
      </c>
      <c r="E47" s="220">
        <v>38.69</v>
      </c>
      <c r="F47" s="220">
        <v>1.65</v>
      </c>
      <c r="G47" s="220">
        <v>1.65</v>
      </c>
    </row>
    <row r="48" spans="1:7">
      <c r="A48" s="217">
        <v>741</v>
      </c>
      <c r="B48" s="218">
        <v>1700051737600</v>
      </c>
      <c r="C48" s="219" t="s">
        <v>795</v>
      </c>
      <c r="D48" s="112">
        <v>0</v>
      </c>
      <c r="E48" s="220">
        <v>61.85</v>
      </c>
      <c r="F48" s="220">
        <v>1.44</v>
      </c>
      <c r="G48" s="220">
        <v>1.44</v>
      </c>
    </row>
    <row r="49" spans="1:7">
      <c r="A49" s="217">
        <v>742</v>
      </c>
      <c r="B49" s="218">
        <v>1700051737610</v>
      </c>
      <c r="C49" s="219" t="s">
        <v>796</v>
      </c>
      <c r="D49" s="112">
        <v>0</v>
      </c>
      <c r="E49" s="220">
        <v>2.4500000000000002</v>
      </c>
      <c r="F49" s="220">
        <v>1.44</v>
      </c>
      <c r="G49" s="220">
        <v>1.44</v>
      </c>
    </row>
    <row r="50" spans="1:7">
      <c r="A50" s="217">
        <v>743</v>
      </c>
      <c r="B50" s="218">
        <v>1700051746952</v>
      </c>
      <c r="C50" s="219" t="s">
        <v>797</v>
      </c>
      <c r="D50" s="112">
        <v>0</v>
      </c>
      <c r="E50" s="220">
        <v>2.25</v>
      </c>
      <c r="F50" s="220">
        <v>0.86</v>
      </c>
      <c r="G50" s="220">
        <v>0.86</v>
      </c>
    </row>
    <row r="51" spans="1:7">
      <c r="A51" s="217">
        <v>744</v>
      </c>
      <c r="B51" s="218">
        <v>1700051957664</v>
      </c>
      <c r="C51" s="219" t="s">
        <v>798</v>
      </c>
      <c r="D51" s="112">
        <v>0</v>
      </c>
      <c r="E51" s="220">
        <v>47.18</v>
      </c>
      <c r="F51" s="220">
        <v>1.44</v>
      </c>
      <c r="G51" s="220">
        <v>1.44</v>
      </c>
    </row>
    <row r="52" spans="1:7">
      <c r="A52" s="217">
        <v>745</v>
      </c>
      <c r="B52" s="218">
        <v>1700052002748</v>
      </c>
      <c r="C52" s="219" t="s">
        <v>799</v>
      </c>
      <c r="D52" s="112">
        <v>0</v>
      </c>
      <c r="E52" s="220">
        <v>20.78</v>
      </c>
      <c r="F52" s="220">
        <v>1.57</v>
      </c>
      <c r="G52" s="220">
        <v>1.57</v>
      </c>
    </row>
    <row r="53" spans="1:7">
      <c r="A53" s="217">
        <v>746</v>
      </c>
      <c r="B53" s="218">
        <v>1700052002720</v>
      </c>
      <c r="C53" s="219" t="s">
        <v>800</v>
      </c>
      <c r="D53" s="112">
        <v>0</v>
      </c>
      <c r="E53" s="220">
        <v>47.4</v>
      </c>
      <c r="F53" s="220">
        <v>1.6</v>
      </c>
      <c r="G53" s="220">
        <v>1.6</v>
      </c>
    </row>
    <row r="54" spans="1:7">
      <c r="A54" s="217">
        <v>748</v>
      </c>
      <c r="B54" s="218">
        <v>1700051956466</v>
      </c>
      <c r="C54" s="219" t="s">
        <v>801</v>
      </c>
      <c r="D54" s="112">
        <v>0</v>
      </c>
      <c r="E54" s="220">
        <v>2.15</v>
      </c>
      <c r="F54" s="220">
        <v>2.38</v>
      </c>
      <c r="G54" s="220">
        <v>2.38</v>
      </c>
    </row>
    <row r="55" spans="1:7">
      <c r="A55" s="217">
        <v>749</v>
      </c>
      <c r="B55" s="218">
        <v>1700051622272</v>
      </c>
      <c r="C55" s="219" t="s">
        <v>802</v>
      </c>
      <c r="D55" s="112">
        <v>0</v>
      </c>
      <c r="E55" s="220">
        <v>82.56</v>
      </c>
      <c r="F55" s="220">
        <v>2.15</v>
      </c>
      <c r="G55" s="220">
        <v>2.15</v>
      </c>
    </row>
    <row r="56" spans="1:7">
      <c r="A56" s="217">
        <v>753</v>
      </c>
      <c r="B56" s="218">
        <v>1700051965043</v>
      </c>
      <c r="C56" s="219" t="s">
        <v>803</v>
      </c>
      <c r="D56" s="112">
        <v>0</v>
      </c>
      <c r="E56" s="220">
        <v>3.76</v>
      </c>
      <c r="F56" s="220">
        <v>1.77</v>
      </c>
      <c r="G56" s="220">
        <v>1.77</v>
      </c>
    </row>
    <row r="57" spans="1:7">
      <c r="A57" s="217">
        <v>754</v>
      </c>
      <c r="B57" s="218">
        <v>1700051740923</v>
      </c>
      <c r="C57" s="219" t="s">
        <v>804</v>
      </c>
      <c r="D57" s="112">
        <v>0</v>
      </c>
      <c r="E57" s="220">
        <v>0.33</v>
      </c>
      <c r="F57" s="220">
        <v>1.44</v>
      </c>
      <c r="G57" s="220">
        <v>1.44</v>
      </c>
    </row>
    <row r="58" spans="1:7">
      <c r="A58" s="217">
        <v>756</v>
      </c>
      <c r="B58" s="218">
        <v>1700051770412</v>
      </c>
      <c r="C58" s="219" t="s">
        <v>805</v>
      </c>
      <c r="D58" s="112">
        <v>0</v>
      </c>
      <c r="E58" s="220">
        <v>4</v>
      </c>
      <c r="F58" s="220">
        <v>1.44</v>
      </c>
      <c r="G58" s="220">
        <v>1.44</v>
      </c>
    </row>
    <row r="59" spans="1:7">
      <c r="A59" s="217">
        <v>758</v>
      </c>
      <c r="B59" s="218">
        <v>1700051742897</v>
      </c>
      <c r="C59" s="219" t="s">
        <v>806</v>
      </c>
      <c r="D59" s="112">
        <v>0</v>
      </c>
      <c r="E59" s="220">
        <v>33.53</v>
      </c>
      <c r="F59" s="220">
        <v>1.44</v>
      </c>
      <c r="G59" s="220">
        <v>1.44</v>
      </c>
    </row>
    <row r="60" spans="1:7">
      <c r="A60" s="217">
        <v>589</v>
      </c>
      <c r="B60" s="218">
        <v>1700051737629</v>
      </c>
      <c r="C60" s="219" t="s">
        <v>807</v>
      </c>
      <c r="D60" s="112">
        <v>0</v>
      </c>
      <c r="E60" s="220">
        <v>0.25</v>
      </c>
      <c r="F60" s="220">
        <v>1.44</v>
      </c>
      <c r="G60" s="220">
        <v>1.44</v>
      </c>
    </row>
    <row r="61" spans="1:7">
      <c r="A61" s="217">
        <v>761</v>
      </c>
      <c r="B61" s="218">
        <v>1700051751562</v>
      </c>
      <c r="C61" s="219" t="s">
        <v>808</v>
      </c>
      <c r="D61" s="112">
        <v>0</v>
      </c>
      <c r="E61" s="220">
        <v>9.34</v>
      </c>
      <c r="F61" s="220">
        <v>1.44</v>
      </c>
      <c r="G61" s="220">
        <v>1.44</v>
      </c>
    </row>
    <row r="62" spans="1:7">
      <c r="A62" s="217">
        <v>8694</v>
      </c>
      <c r="B62" s="218">
        <v>8694</v>
      </c>
      <c r="C62" s="219" t="s">
        <v>809</v>
      </c>
      <c r="D62" s="112">
        <v>0</v>
      </c>
      <c r="E62" s="220">
        <v>3.66</v>
      </c>
      <c r="F62" s="220">
        <v>2.14</v>
      </c>
      <c r="G62" s="220">
        <v>2.14</v>
      </c>
    </row>
    <row r="63" spans="1:7">
      <c r="A63" s="217">
        <v>8694</v>
      </c>
      <c r="B63" s="218">
        <v>8694</v>
      </c>
      <c r="C63" s="219" t="s">
        <v>810</v>
      </c>
      <c r="D63" s="112">
        <v>0</v>
      </c>
      <c r="E63" s="220">
        <v>17.899999999999999</v>
      </c>
      <c r="F63" s="220">
        <v>2.25</v>
      </c>
      <c r="G63" s="220">
        <v>2.25</v>
      </c>
    </row>
    <row r="64" spans="1:7">
      <c r="A64" s="217">
        <v>762</v>
      </c>
      <c r="B64" s="218">
        <v>1700051737638</v>
      </c>
      <c r="C64" s="219" t="s">
        <v>811</v>
      </c>
      <c r="D64" s="112">
        <v>0</v>
      </c>
      <c r="E64" s="220">
        <v>15.26</v>
      </c>
      <c r="F64" s="220">
        <v>0.59</v>
      </c>
      <c r="G64" s="220">
        <v>0.59</v>
      </c>
    </row>
    <row r="65" spans="1:7">
      <c r="A65" s="217">
        <v>763</v>
      </c>
      <c r="B65" s="218">
        <v>1700052250169</v>
      </c>
      <c r="C65" s="219" t="s">
        <v>812</v>
      </c>
      <c r="D65" s="112">
        <v>0</v>
      </c>
      <c r="E65" s="220">
        <v>9.1</v>
      </c>
      <c r="F65" s="220">
        <v>1.44</v>
      </c>
      <c r="G65" s="220">
        <v>1.44</v>
      </c>
    </row>
    <row r="66" spans="1:7">
      <c r="A66" s="217">
        <v>767</v>
      </c>
      <c r="B66" s="218">
        <v>1700051737683</v>
      </c>
      <c r="C66" s="219" t="s">
        <v>813</v>
      </c>
      <c r="D66" s="112">
        <v>0</v>
      </c>
      <c r="E66" s="220">
        <v>16.260000000000002</v>
      </c>
      <c r="F66" s="220">
        <v>1.44</v>
      </c>
      <c r="G66" s="220">
        <v>1.44</v>
      </c>
    </row>
    <row r="67" spans="1:7">
      <c r="A67" s="217">
        <v>769</v>
      </c>
      <c r="B67" s="218">
        <v>1700051738092</v>
      </c>
      <c r="C67" s="219" t="s">
        <v>814</v>
      </c>
      <c r="D67" s="112">
        <v>0</v>
      </c>
      <c r="E67" s="220">
        <v>0.48</v>
      </c>
      <c r="F67" s="220">
        <v>1.45</v>
      </c>
      <c r="G67" s="220">
        <v>1.45</v>
      </c>
    </row>
    <row r="68" spans="1:7">
      <c r="A68" s="217">
        <v>8687</v>
      </c>
      <c r="B68" s="218">
        <v>8687</v>
      </c>
      <c r="C68" s="219" t="s">
        <v>815</v>
      </c>
      <c r="D68" s="112">
        <v>0</v>
      </c>
      <c r="E68" s="220">
        <v>0.72</v>
      </c>
      <c r="F68" s="220">
        <v>10.25</v>
      </c>
      <c r="G68" s="220">
        <v>10.25</v>
      </c>
    </row>
    <row r="69" spans="1:7">
      <c r="A69" s="217">
        <v>772</v>
      </c>
      <c r="B69" s="218">
        <v>1700051740950</v>
      </c>
      <c r="C69" s="219" t="s">
        <v>816</v>
      </c>
      <c r="D69" s="112">
        <v>0</v>
      </c>
      <c r="E69" s="220">
        <v>6.01</v>
      </c>
      <c r="F69" s="220">
        <v>1.44</v>
      </c>
      <c r="G69" s="220">
        <v>1.44</v>
      </c>
    </row>
    <row r="70" spans="1:7">
      <c r="A70" s="217">
        <v>773</v>
      </c>
      <c r="B70" s="218">
        <v>1700051742744</v>
      </c>
      <c r="C70" s="219" t="s">
        <v>817</v>
      </c>
      <c r="D70" s="112">
        <v>0</v>
      </c>
      <c r="E70" s="220">
        <v>7.26</v>
      </c>
      <c r="F70" s="220">
        <v>1.74</v>
      </c>
      <c r="G70" s="220">
        <v>1.74</v>
      </c>
    </row>
    <row r="71" spans="1:7">
      <c r="A71" s="217">
        <v>774</v>
      </c>
      <c r="B71" s="218">
        <v>1700051742708</v>
      </c>
      <c r="C71" s="219" t="s">
        <v>818</v>
      </c>
      <c r="D71" s="112">
        <v>0</v>
      </c>
      <c r="E71" s="220">
        <v>6.55</v>
      </c>
      <c r="F71" s="220">
        <v>1.58</v>
      </c>
      <c r="G71" s="220">
        <v>1.58</v>
      </c>
    </row>
    <row r="72" spans="1:7">
      <c r="A72" s="217">
        <v>633</v>
      </c>
      <c r="B72" s="218">
        <v>1700052410683</v>
      </c>
      <c r="C72" s="219" t="s">
        <v>819</v>
      </c>
      <c r="D72" s="112">
        <v>0</v>
      </c>
      <c r="E72" s="220">
        <v>100.6</v>
      </c>
      <c r="F72" s="220">
        <v>1.31</v>
      </c>
      <c r="G72" s="220">
        <v>1.31</v>
      </c>
    </row>
    <row r="73" spans="1:7">
      <c r="A73" s="217">
        <v>775</v>
      </c>
      <c r="B73" s="218">
        <v>1700051857055</v>
      </c>
      <c r="C73" s="219" t="s">
        <v>820</v>
      </c>
      <c r="D73" s="112">
        <v>0</v>
      </c>
      <c r="E73" s="220">
        <v>348.55</v>
      </c>
      <c r="F73" s="220">
        <v>0.76</v>
      </c>
      <c r="G73" s="220">
        <v>0.76</v>
      </c>
    </row>
    <row r="74" spans="1:7">
      <c r="A74" s="217">
        <v>777</v>
      </c>
      <c r="B74" s="218">
        <v>1700052048593</v>
      </c>
      <c r="C74" s="219" t="s">
        <v>821</v>
      </c>
      <c r="D74" s="112">
        <v>0</v>
      </c>
      <c r="E74" s="220">
        <v>38.92</v>
      </c>
      <c r="F74" s="220">
        <v>1.44</v>
      </c>
      <c r="G74" s="220">
        <v>1.44</v>
      </c>
    </row>
    <row r="75" spans="1:7">
      <c r="A75" s="217">
        <v>779</v>
      </c>
      <c r="B75" s="218">
        <v>1700051740890</v>
      </c>
      <c r="C75" s="219" t="s">
        <v>822</v>
      </c>
      <c r="D75" s="112">
        <v>0</v>
      </c>
      <c r="E75" s="220">
        <v>82.28</v>
      </c>
      <c r="F75" s="220">
        <v>1.44</v>
      </c>
      <c r="G75" s="220">
        <v>1.44</v>
      </c>
    </row>
    <row r="76" spans="1:7">
      <c r="A76" s="217">
        <v>783</v>
      </c>
      <c r="B76" s="218">
        <v>1700051740905</v>
      </c>
      <c r="C76" s="219" t="s">
        <v>823</v>
      </c>
      <c r="D76" s="112">
        <v>0</v>
      </c>
      <c r="E76" s="220">
        <v>1.32</v>
      </c>
      <c r="F76" s="220">
        <v>1.44</v>
      </c>
      <c r="G76" s="220">
        <v>1.44</v>
      </c>
    </row>
    <row r="77" spans="1:7">
      <c r="A77" s="217">
        <v>784</v>
      </c>
      <c r="B77" s="218">
        <v>1700051740914</v>
      </c>
      <c r="C77" s="219" t="s">
        <v>824</v>
      </c>
      <c r="D77" s="112">
        <v>0</v>
      </c>
      <c r="E77" s="220">
        <v>1.32</v>
      </c>
      <c r="F77" s="220">
        <v>1.44</v>
      </c>
      <c r="G77" s="220">
        <v>1.44</v>
      </c>
    </row>
    <row r="78" spans="1:7">
      <c r="A78" s="217">
        <v>786</v>
      </c>
      <c r="B78" s="218">
        <v>1700051742070</v>
      </c>
      <c r="C78" s="219" t="s">
        <v>826</v>
      </c>
      <c r="D78" s="112">
        <v>0</v>
      </c>
      <c r="E78" s="220">
        <v>389.75</v>
      </c>
      <c r="F78" s="220">
        <v>1.5</v>
      </c>
      <c r="G78" s="220">
        <v>1.5</v>
      </c>
    </row>
    <row r="79" spans="1:7">
      <c r="A79" s="217">
        <v>8689</v>
      </c>
      <c r="B79" s="218">
        <v>8689</v>
      </c>
      <c r="C79" s="219" t="s">
        <v>827</v>
      </c>
      <c r="D79" s="112">
        <v>0</v>
      </c>
      <c r="E79" s="220">
        <v>2.19</v>
      </c>
      <c r="F79" s="220">
        <v>1.44</v>
      </c>
      <c r="G79" s="220">
        <v>1.44</v>
      </c>
    </row>
    <row r="80" spans="1:7">
      <c r="A80" s="217">
        <v>8689</v>
      </c>
      <c r="B80" s="218">
        <v>8689</v>
      </c>
      <c r="C80" s="219" t="s">
        <v>828</v>
      </c>
      <c r="D80" s="112">
        <v>0</v>
      </c>
      <c r="E80" s="220">
        <v>2.4900000000000002</v>
      </c>
      <c r="F80" s="220">
        <v>1.44</v>
      </c>
      <c r="G80" s="220">
        <v>1.44</v>
      </c>
    </row>
    <row r="81" spans="1:7">
      <c r="A81" s="217">
        <v>789</v>
      </c>
      <c r="B81" s="218">
        <v>1700052121427</v>
      </c>
      <c r="C81" s="219" t="s">
        <v>829</v>
      </c>
      <c r="D81" s="112">
        <v>0</v>
      </c>
      <c r="E81" s="220">
        <v>2.17</v>
      </c>
      <c r="F81" s="220">
        <v>1.71</v>
      </c>
      <c r="G81" s="220">
        <v>1.71</v>
      </c>
    </row>
    <row r="82" spans="1:7">
      <c r="A82" s="217">
        <v>791</v>
      </c>
      <c r="B82" s="218">
        <v>1700052276956</v>
      </c>
      <c r="C82" s="219" t="s">
        <v>830</v>
      </c>
      <c r="D82" s="112">
        <v>0</v>
      </c>
      <c r="E82" s="220">
        <v>4.6500000000000004</v>
      </c>
      <c r="F82" s="220">
        <v>1.48</v>
      </c>
      <c r="G82" s="220">
        <v>1.48</v>
      </c>
    </row>
    <row r="83" spans="1:7">
      <c r="A83" s="217">
        <v>8740</v>
      </c>
      <c r="B83" s="218">
        <v>8740</v>
      </c>
      <c r="C83" s="219" t="s">
        <v>831</v>
      </c>
      <c r="D83" s="112">
        <v>0</v>
      </c>
      <c r="E83" s="220">
        <v>3.72</v>
      </c>
      <c r="F83" s="220">
        <v>3.98</v>
      </c>
      <c r="G83" s="220">
        <v>3.98</v>
      </c>
    </row>
    <row r="84" spans="1:7">
      <c r="A84" s="217">
        <v>607</v>
      </c>
      <c r="B84" s="218">
        <v>1700052336027</v>
      </c>
      <c r="C84" s="219" t="s">
        <v>832</v>
      </c>
      <c r="D84" s="112">
        <v>0</v>
      </c>
      <c r="E84" s="220">
        <v>17.87</v>
      </c>
      <c r="F84" s="220">
        <v>1.59</v>
      </c>
      <c r="G84" s="220">
        <v>1.59</v>
      </c>
    </row>
    <row r="85" spans="1:7">
      <c r="A85" s="217">
        <v>608</v>
      </c>
      <c r="B85" s="218">
        <v>1700052371769</v>
      </c>
      <c r="C85" s="219" t="s">
        <v>833</v>
      </c>
      <c r="D85" s="112">
        <v>0</v>
      </c>
      <c r="E85" s="220">
        <v>478.84</v>
      </c>
      <c r="F85" s="220">
        <v>0.65</v>
      </c>
      <c r="G85" s="220">
        <v>0.65</v>
      </c>
    </row>
    <row r="86" spans="1:7">
      <c r="A86" s="217">
        <v>729</v>
      </c>
      <c r="B86" s="218">
        <v>1700051877993</v>
      </c>
      <c r="C86" s="219" t="s">
        <v>834</v>
      </c>
      <c r="D86" s="112">
        <v>0</v>
      </c>
      <c r="E86" s="220">
        <v>60.5</v>
      </c>
      <c r="F86" s="220">
        <v>1.53</v>
      </c>
      <c r="G86" s="220">
        <v>1.53</v>
      </c>
    </row>
    <row r="87" spans="1:7">
      <c r="A87" s="217">
        <v>609</v>
      </c>
      <c r="B87" s="218">
        <v>1700052335929</v>
      </c>
      <c r="C87" s="219" t="s">
        <v>835</v>
      </c>
      <c r="D87" s="112">
        <v>0</v>
      </c>
      <c r="E87" s="220">
        <v>17.850000000000001</v>
      </c>
      <c r="F87" s="220">
        <v>1.52</v>
      </c>
      <c r="G87" s="220">
        <v>1.52</v>
      </c>
    </row>
    <row r="88" spans="1:7">
      <c r="A88" s="217">
        <v>610</v>
      </c>
      <c r="B88" s="218">
        <v>1700052383462</v>
      </c>
      <c r="C88" s="219" t="s">
        <v>836</v>
      </c>
      <c r="D88" s="112">
        <v>0</v>
      </c>
      <c r="E88" s="220">
        <v>6.31</v>
      </c>
      <c r="F88" s="220">
        <v>1.44</v>
      </c>
      <c r="G88" s="220">
        <v>1.44</v>
      </c>
    </row>
    <row r="89" spans="1:7">
      <c r="A89" s="217">
        <v>611</v>
      </c>
      <c r="B89" s="218">
        <v>1700052250016</v>
      </c>
      <c r="C89" s="219" t="s">
        <v>837</v>
      </c>
      <c r="D89" s="112">
        <v>0</v>
      </c>
      <c r="E89" s="220">
        <v>7.93</v>
      </c>
      <c r="F89" s="220">
        <v>1.46</v>
      </c>
      <c r="G89" s="220">
        <v>1.46</v>
      </c>
    </row>
    <row r="90" spans="1:7">
      <c r="A90" s="217">
        <v>612</v>
      </c>
      <c r="B90" s="218">
        <v>1700052333968</v>
      </c>
      <c r="C90" s="219" t="s">
        <v>838</v>
      </c>
      <c r="D90" s="112">
        <v>0</v>
      </c>
      <c r="E90" s="220">
        <v>5.46</v>
      </c>
      <c r="F90" s="220">
        <v>1.58</v>
      </c>
      <c r="G90" s="220">
        <v>1.58</v>
      </c>
    </row>
    <row r="91" spans="1:7">
      <c r="A91" s="217">
        <v>613</v>
      </c>
      <c r="B91" s="218">
        <v>1700052409544</v>
      </c>
      <c r="C91" s="219" t="s">
        <v>839</v>
      </c>
      <c r="D91" s="112">
        <v>0</v>
      </c>
      <c r="E91" s="220">
        <v>6.89</v>
      </c>
      <c r="F91" s="220">
        <v>1.54</v>
      </c>
      <c r="G91" s="220">
        <v>1.54</v>
      </c>
    </row>
    <row r="92" spans="1:7">
      <c r="A92" s="217">
        <v>614</v>
      </c>
      <c r="B92" s="218">
        <v>1700052409562</v>
      </c>
      <c r="C92" s="219" t="s">
        <v>840</v>
      </c>
      <c r="D92" s="112">
        <v>0</v>
      </c>
      <c r="E92" s="220">
        <v>19.91</v>
      </c>
      <c r="F92" s="220">
        <v>1.48</v>
      </c>
      <c r="G92" s="220">
        <v>1.48</v>
      </c>
    </row>
    <row r="93" spans="1:7">
      <c r="A93" s="217">
        <v>615</v>
      </c>
      <c r="B93" s="218">
        <v>1700052279362</v>
      </c>
      <c r="C93" s="219" t="s">
        <v>841</v>
      </c>
      <c r="D93" s="112">
        <v>0</v>
      </c>
      <c r="E93" s="220">
        <v>40</v>
      </c>
      <c r="F93" s="220">
        <v>1.44</v>
      </c>
      <c r="G93" s="220">
        <v>1.44</v>
      </c>
    </row>
    <row r="94" spans="1:7">
      <c r="A94" s="217">
        <v>703</v>
      </c>
      <c r="B94" s="218">
        <v>1711837745288</v>
      </c>
      <c r="C94" s="219" t="s">
        <v>842</v>
      </c>
      <c r="D94" s="112">
        <v>0</v>
      </c>
      <c r="E94" s="220">
        <v>678.38</v>
      </c>
      <c r="F94" s="220">
        <v>5.08</v>
      </c>
      <c r="G94" s="220">
        <v>5.08</v>
      </c>
    </row>
    <row r="95" spans="1:7">
      <c r="A95" s="217">
        <v>704</v>
      </c>
      <c r="B95" s="218">
        <v>1712407523002</v>
      </c>
      <c r="C95" s="219" t="s">
        <v>843</v>
      </c>
      <c r="D95" s="112">
        <v>0</v>
      </c>
      <c r="E95" s="220">
        <v>537.08000000000004</v>
      </c>
      <c r="F95" s="220">
        <v>3.98</v>
      </c>
      <c r="G95" s="220">
        <v>3.98</v>
      </c>
    </row>
    <row r="96" spans="1:7">
      <c r="A96" s="217">
        <v>705</v>
      </c>
      <c r="B96" s="218">
        <v>1714107179708</v>
      </c>
      <c r="C96" s="219" t="s">
        <v>844</v>
      </c>
      <c r="D96" s="112">
        <v>0</v>
      </c>
      <c r="E96" s="220">
        <v>905.23</v>
      </c>
      <c r="F96" s="220">
        <v>6.77</v>
      </c>
      <c r="G96" s="220">
        <v>6.77</v>
      </c>
    </row>
    <row r="97" spans="1:7" ht="25.5">
      <c r="A97" s="217">
        <v>706</v>
      </c>
      <c r="B97" s="218" t="s">
        <v>845</v>
      </c>
      <c r="C97" s="219" t="s">
        <v>846</v>
      </c>
      <c r="D97" s="112">
        <v>0</v>
      </c>
      <c r="E97" s="220">
        <v>909.76</v>
      </c>
      <c r="F97" s="220">
        <v>4.78</v>
      </c>
      <c r="G97" s="220">
        <v>4.78</v>
      </c>
    </row>
    <row r="98" spans="1:7">
      <c r="A98" s="217">
        <v>707</v>
      </c>
      <c r="B98" s="218">
        <v>1717159001300</v>
      </c>
      <c r="C98" s="219" t="s">
        <v>847</v>
      </c>
      <c r="D98" s="112">
        <v>0</v>
      </c>
      <c r="E98" s="220">
        <v>565.39</v>
      </c>
      <c r="F98" s="220">
        <v>3.48</v>
      </c>
      <c r="G98" s="220">
        <v>3.48</v>
      </c>
    </row>
    <row r="99" spans="1:7">
      <c r="A99" s="217">
        <v>708</v>
      </c>
      <c r="B99" s="218">
        <v>1717249710102</v>
      </c>
      <c r="C99" s="219" t="s">
        <v>848</v>
      </c>
      <c r="D99" s="112">
        <v>0</v>
      </c>
      <c r="E99" s="220">
        <v>909.76</v>
      </c>
      <c r="F99" s="220">
        <v>4.51</v>
      </c>
      <c r="G99" s="220">
        <v>4.51</v>
      </c>
    </row>
    <row r="100" spans="1:7" ht="25.5">
      <c r="A100" s="217">
        <v>710</v>
      </c>
      <c r="B100" s="218" t="s">
        <v>849</v>
      </c>
      <c r="C100" s="219" t="s">
        <v>850</v>
      </c>
      <c r="D100" s="112">
        <v>0</v>
      </c>
      <c r="E100" s="220">
        <v>980.84</v>
      </c>
      <c r="F100" s="220">
        <v>3.79</v>
      </c>
      <c r="G100" s="220">
        <v>3.79</v>
      </c>
    </row>
    <row r="101" spans="1:7">
      <c r="A101" s="217">
        <v>711</v>
      </c>
      <c r="B101" s="218">
        <v>1712563575006</v>
      </c>
      <c r="C101" s="219" t="s">
        <v>851</v>
      </c>
      <c r="D101" s="112">
        <v>0</v>
      </c>
      <c r="E101" s="220">
        <v>2201.4</v>
      </c>
      <c r="F101" s="220">
        <v>0.65</v>
      </c>
      <c r="G101" s="220">
        <v>0.65</v>
      </c>
    </row>
    <row r="102" spans="1:7">
      <c r="A102" s="217">
        <v>685</v>
      </c>
      <c r="B102" s="218">
        <v>1711953043404</v>
      </c>
      <c r="C102" s="219" t="s">
        <v>852</v>
      </c>
      <c r="D102" s="112">
        <v>0</v>
      </c>
      <c r="E102" s="220">
        <v>1740.31</v>
      </c>
      <c r="F102" s="220">
        <v>7.2</v>
      </c>
      <c r="G102" s="220">
        <v>7.2</v>
      </c>
    </row>
    <row r="103" spans="1:7">
      <c r="A103" s="217">
        <v>686</v>
      </c>
      <c r="B103" s="218">
        <v>1712524882004</v>
      </c>
      <c r="C103" s="219" t="s">
        <v>853</v>
      </c>
      <c r="D103" s="112">
        <v>0</v>
      </c>
      <c r="E103" s="220">
        <v>5376.89</v>
      </c>
      <c r="F103" s="220">
        <v>3.61</v>
      </c>
      <c r="G103" s="220">
        <v>3.61</v>
      </c>
    </row>
    <row r="104" spans="1:7">
      <c r="A104" s="217">
        <v>687</v>
      </c>
      <c r="B104" s="218">
        <v>1711843426252</v>
      </c>
      <c r="C104" s="219" t="s">
        <v>854</v>
      </c>
      <c r="D104" s="112">
        <v>0</v>
      </c>
      <c r="E104" s="220">
        <v>548.97</v>
      </c>
      <c r="F104" s="220">
        <v>1.54</v>
      </c>
      <c r="G104" s="220">
        <v>1.54</v>
      </c>
    </row>
    <row r="105" spans="1:7">
      <c r="A105" s="217">
        <v>688</v>
      </c>
      <c r="B105" s="218">
        <v>1711929555006</v>
      </c>
      <c r="C105" s="219" t="s">
        <v>855</v>
      </c>
      <c r="D105" s="112">
        <v>0</v>
      </c>
      <c r="E105" s="220">
        <v>4432.21</v>
      </c>
      <c r="F105" s="220">
        <v>8.11</v>
      </c>
      <c r="G105" s="220">
        <v>8.11</v>
      </c>
    </row>
    <row r="106" spans="1:7">
      <c r="A106" s="217">
        <v>638</v>
      </c>
      <c r="B106" s="218">
        <v>1700051744440</v>
      </c>
      <c r="C106" s="219" t="s">
        <v>856</v>
      </c>
      <c r="D106" s="112">
        <v>0</v>
      </c>
      <c r="E106" s="220">
        <v>114.59</v>
      </c>
      <c r="F106" s="220">
        <v>0.59</v>
      </c>
      <c r="G106" s="220">
        <v>0.59</v>
      </c>
    </row>
    <row r="107" spans="1:7">
      <c r="A107" s="217">
        <v>689</v>
      </c>
      <c r="B107" s="218">
        <v>1735033416884</v>
      </c>
      <c r="C107" s="219" t="s">
        <v>857</v>
      </c>
      <c r="D107" s="112">
        <v>0</v>
      </c>
      <c r="E107" s="220">
        <v>308.02</v>
      </c>
      <c r="F107" s="220">
        <v>3.16</v>
      </c>
      <c r="G107" s="220">
        <v>3.16</v>
      </c>
    </row>
    <row r="108" spans="1:7">
      <c r="A108" s="217">
        <v>689</v>
      </c>
      <c r="B108" s="218">
        <v>1745033416880</v>
      </c>
      <c r="C108" s="219" t="s">
        <v>858</v>
      </c>
      <c r="D108" s="112">
        <v>0</v>
      </c>
      <c r="E108" s="220">
        <v>308.02</v>
      </c>
      <c r="F108" s="220">
        <v>3.21</v>
      </c>
      <c r="G108" s="220">
        <v>3.21</v>
      </c>
    </row>
    <row r="109" spans="1:7">
      <c r="A109" s="217">
        <v>689</v>
      </c>
      <c r="B109" s="218">
        <v>1725033416888</v>
      </c>
      <c r="C109" s="219" t="s">
        <v>859</v>
      </c>
      <c r="D109" s="112">
        <v>0</v>
      </c>
      <c r="E109" s="220">
        <v>308.02</v>
      </c>
      <c r="F109" s="220">
        <v>2.76</v>
      </c>
      <c r="G109" s="220">
        <v>2.76</v>
      </c>
    </row>
    <row r="110" spans="1:7">
      <c r="A110" s="217">
        <v>689</v>
      </c>
      <c r="B110" s="218">
        <v>1715033416881</v>
      </c>
      <c r="C110" s="219" t="s">
        <v>860</v>
      </c>
      <c r="D110" s="112">
        <v>0</v>
      </c>
      <c r="E110" s="220">
        <v>308.02</v>
      </c>
      <c r="F110" s="220">
        <v>2.77</v>
      </c>
      <c r="G110" s="220">
        <v>2.77</v>
      </c>
    </row>
    <row r="111" spans="1:7">
      <c r="A111" s="217">
        <v>690</v>
      </c>
      <c r="B111" s="218">
        <v>1715033416924</v>
      </c>
      <c r="C111" s="219" t="s">
        <v>861</v>
      </c>
      <c r="D111" s="112">
        <v>0</v>
      </c>
      <c r="E111" s="220">
        <v>308.02</v>
      </c>
      <c r="F111" s="220">
        <v>2.34</v>
      </c>
      <c r="G111" s="220">
        <v>2.34</v>
      </c>
    </row>
    <row r="112" spans="1:7">
      <c r="A112" s="217">
        <v>690</v>
      </c>
      <c r="B112" s="218">
        <v>1725033416920</v>
      </c>
      <c r="C112" s="219" t="s">
        <v>862</v>
      </c>
      <c r="D112" s="112">
        <v>0</v>
      </c>
      <c r="E112" s="220">
        <v>308.02</v>
      </c>
      <c r="F112" s="220">
        <v>2.4</v>
      </c>
      <c r="G112" s="220">
        <v>2.4</v>
      </c>
    </row>
    <row r="113" spans="1:7">
      <c r="A113" s="217">
        <v>616</v>
      </c>
      <c r="B113" s="218">
        <v>1700052338353</v>
      </c>
      <c r="C113" s="219" t="s">
        <v>863</v>
      </c>
      <c r="D113" s="112">
        <v>0</v>
      </c>
      <c r="E113" s="220">
        <v>15.84</v>
      </c>
      <c r="F113" s="220">
        <v>1.52</v>
      </c>
      <c r="G113" s="220">
        <v>1.52</v>
      </c>
    </row>
    <row r="114" spans="1:7">
      <c r="A114" s="217">
        <v>617</v>
      </c>
      <c r="B114" s="218">
        <v>1700052478830</v>
      </c>
      <c r="C114" s="219" t="s">
        <v>864</v>
      </c>
      <c r="D114" s="112">
        <v>0</v>
      </c>
      <c r="E114" s="220">
        <v>21.36</v>
      </c>
      <c r="F114" s="220">
        <v>1.48</v>
      </c>
      <c r="G114" s="220">
        <v>1.48</v>
      </c>
    </row>
    <row r="115" spans="1:7">
      <c r="A115" s="217">
        <v>618</v>
      </c>
      <c r="B115" s="218">
        <v>1700052478868</v>
      </c>
      <c r="C115" s="219" t="s">
        <v>865</v>
      </c>
      <c r="D115" s="112">
        <v>0</v>
      </c>
      <c r="E115" s="220">
        <v>55.68</v>
      </c>
      <c r="F115" s="220">
        <v>1.47</v>
      </c>
      <c r="G115" s="220">
        <v>1.47</v>
      </c>
    </row>
    <row r="116" spans="1:7">
      <c r="A116" s="217">
        <v>619</v>
      </c>
      <c r="B116" s="218">
        <v>1700052478812</v>
      </c>
      <c r="C116" s="219" t="s">
        <v>866</v>
      </c>
      <c r="D116" s="112">
        <v>0</v>
      </c>
      <c r="E116" s="220">
        <v>24.62</v>
      </c>
      <c r="F116" s="220">
        <v>1.45</v>
      </c>
      <c r="G116" s="220">
        <v>1.45</v>
      </c>
    </row>
    <row r="117" spans="1:7">
      <c r="A117" s="217">
        <v>620</v>
      </c>
      <c r="B117" s="218">
        <v>1700052464740</v>
      </c>
      <c r="C117" s="219" t="s">
        <v>867</v>
      </c>
      <c r="D117" s="112">
        <v>0</v>
      </c>
      <c r="E117" s="220">
        <v>310.73</v>
      </c>
      <c r="F117" s="220">
        <v>3</v>
      </c>
      <c r="G117" s="220">
        <v>3</v>
      </c>
    </row>
    <row r="118" spans="1:7">
      <c r="A118" s="217">
        <v>621</v>
      </c>
      <c r="B118" s="218">
        <v>1700052372178</v>
      </c>
      <c r="C118" s="219" t="s">
        <v>868</v>
      </c>
      <c r="D118" s="112">
        <v>0</v>
      </c>
      <c r="E118" s="220">
        <v>48.71</v>
      </c>
      <c r="F118" s="220">
        <v>1.45</v>
      </c>
      <c r="G118" s="220">
        <v>1.45</v>
      </c>
    </row>
    <row r="119" spans="1:7">
      <c r="A119" s="217">
        <v>622</v>
      </c>
      <c r="B119" s="218">
        <v>1700052288701</v>
      </c>
      <c r="C119" s="219" t="s">
        <v>869</v>
      </c>
      <c r="D119" s="112">
        <v>0</v>
      </c>
      <c r="E119" s="220">
        <v>71.900000000000006</v>
      </c>
      <c r="F119" s="220">
        <v>0.57999999999999996</v>
      </c>
      <c r="G119" s="220">
        <v>0.57999999999999996</v>
      </c>
    </row>
    <row r="120" spans="1:7">
      <c r="A120" s="217">
        <v>623</v>
      </c>
      <c r="B120" s="218">
        <v>1700052434197</v>
      </c>
      <c r="C120" s="219" t="s">
        <v>870</v>
      </c>
      <c r="D120" s="112">
        <v>0</v>
      </c>
      <c r="E120" s="220">
        <v>4.72</v>
      </c>
      <c r="F120" s="220">
        <v>1.44</v>
      </c>
      <c r="G120" s="220">
        <v>1.44</v>
      </c>
    </row>
    <row r="121" spans="1:7">
      <c r="A121" s="217">
        <v>625</v>
      </c>
      <c r="B121" s="218">
        <v>1700052427320</v>
      </c>
      <c r="C121" s="219" t="s">
        <v>871</v>
      </c>
      <c r="D121" s="112">
        <v>0</v>
      </c>
      <c r="E121" s="220">
        <v>53.87</v>
      </c>
      <c r="F121" s="220">
        <v>1.44</v>
      </c>
      <c r="G121" s="220">
        <v>1.44</v>
      </c>
    </row>
    <row r="122" spans="1:7">
      <c r="A122" s="217">
        <v>626</v>
      </c>
      <c r="B122" s="218">
        <v>1700052468489</v>
      </c>
      <c r="C122" s="219" t="s">
        <v>872</v>
      </c>
      <c r="D122" s="112">
        <v>0</v>
      </c>
      <c r="E122" s="220">
        <v>7.37</v>
      </c>
      <c r="F122" s="220">
        <v>1.72</v>
      </c>
      <c r="G122" s="220">
        <v>1.72</v>
      </c>
    </row>
    <row r="123" spans="1:7">
      <c r="A123" s="217">
        <v>766</v>
      </c>
      <c r="B123" s="218">
        <v>1700051744430</v>
      </c>
      <c r="C123" s="219" t="s">
        <v>873</v>
      </c>
      <c r="D123" s="112">
        <v>0</v>
      </c>
      <c r="E123" s="220">
        <v>132.94999999999999</v>
      </c>
      <c r="F123" s="220">
        <v>0.56000000000000005</v>
      </c>
      <c r="G123" s="220">
        <v>0.56000000000000005</v>
      </c>
    </row>
    <row r="124" spans="1:7">
      <c r="A124" s="217">
        <v>793</v>
      </c>
      <c r="B124" s="218">
        <v>1700052446280</v>
      </c>
      <c r="C124" s="219" t="s">
        <v>874</v>
      </c>
      <c r="D124" s="112">
        <v>0</v>
      </c>
      <c r="E124" s="220">
        <v>11.5</v>
      </c>
      <c r="F124" s="220">
        <v>3.89</v>
      </c>
      <c r="G124" s="220">
        <v>3.89</v>
      </c>
    </row>
    <row r="125" spans="1:7">
      <c r="A125" s="217">
        <v>630</v>
      </c>
      <c r="B125" s="218">
        <v>1700052708187</v>
      </c>
      <c r="C125" s="219" t="s">
        <v>875</v>
      </c>
      <c r="D125" s="112">
        <v>0</v>
      </c>
      <c r="E125" s="220">
        <v>204.26</v>
      </c>
      <c r="F125" s="220">
        <v>1.9</v>
      </c>
      <c r="G125" s="220">
        <v>1.9</v>
      </c>
    </row>
    <row r="126" spans="1:7">
      <c r="A126" s="217">
        <v>632</v>
      </c>
      <c r="B126" s="218" t="s">
        <v>876</v>
      </c>
      <c r="C126" s="219" t="s">
        <v>877</v>
      </c>
      <c r="D126" s="112">
        <v>0</v>
      </c>
      <c r="E126" s="220">
        <v>1.78</v>
      </c>
      <c r="F126" s="220">
        <v>1.51</v>
      </c>
      <c r="G126" s="220">
        <v>1.51</v>
      </c>
    </row>
    <row r="127" spans="1:7">
      <c r="A127" s="217">
        <v>634</v>
      </c>
      <c r="B127" s="218">
        <v>1700052479268</v>
      </c>
      <c r="C127" s="219" t="s">
        <v>878</v>
      </c>
      <c r="D127" s="112">
        <v>0</v>
      </c>
      <c r="E127" s="220">
        <v>2.85</v>
      </c>
      <c r="F127" s="220">
        <v>1.44</v>
      </c>
      <c r="G127" s="220">
        <v>1.44</v>
      </c>
    </row>
    <row r="128" spans="1:7">
      <c r="A128" s="217">
        <v>635</v>
      </c>
      <c r="B128" s="218">
        <v>1700052632341</v>
      </c>
      <c r="C128" s="219" t="s">
        <v>879</v>
      </c>
      <c r="D128" s="112">
        <v>0</v>
      </c>
      <c r="E128" s="220">
        <v>30.89</v>
      </c>
      <c r="F128" s="220">
        <v>1.49</v>
      </c>
      <c r="G128" s="220">
        <v>1.49</v>
      </c>
    </row>
    <row r="129" spans="1:7">
      <c r="A129" s="217">
        <v>790</v>
      </c>
      <c r="B129" s="218">
        <v>1700052250248</v>
      </c>
      <c r="C129" s="219" t="s">
        <v>880</v>
      </c>
      <c r="D129" s="112">
        <v>0</v>
      </c>
      <c r="E129" s="220">
        <v>15.64</v>
      </c>
      <c r="F129" s="220">
        <v>1.47</v>
      </c>
      <c r="G129" s="220">
        <v>1.47</v>
      </c>
    </row>
    <row r="130" spans="1:7">
      <c r="A130" s="217">
        <v>644</v>
      </c>
      <c r="B130" s="218">
        <v>1700051778192</v>
      </c>
      <c r="C130" s="219" t="s">
        <v>881</v>
      </c>
      <c r="D130" s="112">
        <v>0</v>
      </c>
      <c r="E130" s="220">
        <v>36.46</v>
      </c>
      <c r="F130" s="220">
        <v>0.68</v>
      </c>
      <c r="G130" s="220">
        <v>0.68</v>
      </c>
    </row>
    <row r="131" spans="1:7">
      <c r="A131" s="217">
        <v>646</v>
      </c>
      <c r="B131" s="218">
        <v>1700052537803</v>
      </c>
      <c r="C131" s="219" t="s">
        <v>882</v>
      </c>
      <c r="D131" s="112">
        <v>0</v>
      </c>
      <c r="E131" s="220">
        <v>1.87</v>
      </c>
      <c r="F131" s="220">
        <v>1.52</v>
      </c>
      <c r="G131" s="220">
        <v>1.52</v>
      </c>
    </row>
    <row r="132" spans="1:7">
      <c r="A132" s="217">
        <v>648</v>
      </c>
      <c r="B132" s="218">
        <v>1700052909174</v>
      </c>
      <c r="C132" s="219" t="s">
        <v>883</v>
      </c>
      <c r="D132" s="112">
        <v>0</v>
      </c>
      <c r="E132" s="220">
        <v>4.2300000000000004</v>
      </c>
      <c r="F132" s="220">
        <v>5.03</v>
      </c>
      <c r="G132" s="220">
        <v>5.03</v>
      </c>
    </row>
    <row r="133" spans="1:7">
      <c r="A133" s="217">
        <v>8715</v>
      </c>
      <c r="B133" s="218">
        <v>8715</v>
      </c>
      <c r="C133" s="219" t="s">
        <v>884</v>
      </c>
      <c r="D133" s="112">
        <v>0</v>
      </c>
      <c r="E133" s="220">
        <v>13.69</v>
      </c>
      <c r="F133" s="220">
        <v>1.53</v>
      </c>
      <c r="G133" s="220">
        <v>1.53</v>
      </c>
    </row>
    <row r="134" spans="1:7">
      <c r="A134" s="217">
        <v>652</v>
      </c>
      <c r="B134" s="218">
        <v>1700052674875</v>
      </c>
      <c r="C134" s="219" t="s">
        <v>885</v>
      </c>
      <c r="D134" s="112">
        <v>0</v>
      </c>
      <c r="E134" s="220">
        <v>56.81</v>
      </c>
      <c r="F134" s="220">
        <v>1.44</v>
      </c>
      <c r="G134" s="220">
        <v>1.44</v>
      </c>
    </row>
    <row r="135" spans="1:7">
      <c r="A135" s="217">
        <v>653</v>
      </c>
      <c r="B135" s="218">
        <v>1700052577772</v>
      </c>
      <c r="C135" s="219" t="s">
        <v>886</v>
      </c>
      <c r="D135" s="112">
        <v>0</v>
      </c>
      <c r="E135" s="220">
        <v>11.59</v>
      </c>
      <c r="F135" s="220">
        <v>1.49</v>
      </c>
      <c r="G135" s="220">
        <v>1.49</v>
      </c>
    </row>
    <row r="136" spans="1:7">
      <c r="A136" s="217">
        <v>654</v>
      </c>
      <c r="B136" s="218">
        <v>1700052635991</v>
      </c>
      <c r="C136" s="219" t="s">
        <v>887</v>
      </c>
      <c r="D136" s="112">
        <v>0</v>
      </c>
      <c r="E136" s="220">
        <v>6.79</v>
      </c>
      <c r="F136" s="220">
        <v>1.59</v>
      </c>
      <c r="G136" s="220">
        <v>1.59</v>
      </c>
    </row>
    <row r="137" spans="1:7">
      <c r="A137" s="217">
        <v>795</v>
      </c>
      <c r="B137" s="218">
        <v>1700052588250</v>
      </c>
      <c r="C137" s="219" t="s">
        <v>888</v>
      </c>
      <c r="D137" s="112">
        <v>0</v>
      </c>
      <c r="E137" s="220">
        <v>98.11</v>
      </c>
      <c r="F137" s="220">
        <v>1.53</v>
      </c>
      <c r="G137" s="220">
        <v>1.53</v>
      </c>
    </row>
    <row r="138" spans="1:7">
      <c r="A138" s="217">
        <v>796</v>
      </c>
      <c r="B138" s="218">
        <v>1700052844312</v>
      </c>
      <c r="C138" s="219" t="s">
        <v>889</v>
      </c>
      <c r="D138" s="112">
        <v>0</v>
      </c>
      <c r="E138" s="220">
        <v>7.85</v>
      </c>
      <c r="F138" s="220">
        <v>1.63</v>
      </c>
      <c r="G138" s="220">
        <v>1.63</v>
      </c>
    </row>
    <row r="139" spans="1:7">
      <c r="A139" s="217">
        <v>797</v>
      </c>
      <c r="B139" s="218">
        <v>1700052585286</v>
      </c>
      <c r="C139" s="219" t="s">
        <v>890</v>
      </c>
      <c r="D139" s="112">
        <v>0</v>
      </c>
      <c r="E139" s="220">
        <v>47.91</v>
      </c>
      <c r="F139" s="220">
        <v>1.85</v>
      </c>
      <c r="G139" s="220">
        <v>1.85</v>
      </c>
    </row>
    <row r="140" spans="1:7">
      <c r="A140" s="217">
        <v>658</v>
      </c>
      <c r="B140" s="218">
        <v>1700052525366</v>
      </c>
      <c r="C140" s="219" t="s">
        <v>891</v>
      </c>
      <c r="D140" s="112">
        <v>0</v>
      </c>
      <c r="E140" s="220">
        <v>60.62</v>
      </c>
      <c r="F140" s="220">
        <v>1.27</v>
      </c>
      <c r="G140" s="220">
        <v>1.27</v>
      </c>
    </row>
    <row r="141" spans="1:7">
      <c r="A141" s="217">
        <v>655</v>
      </c>
      <c r="B141" s="218">
        <v>1700052524098</v>
      </c>
      <c r="C141" s="219" t="s">
        <v>892</v>
      </c>
      <c r="D141" s="112">
        <v>0</v>
      </c>
      <c r="E141" s="220">
        <v>3.41</v>
      </c>
      <c r="F141" s="220">
        <v>1.63</v>
      </c>
      <c r="G141" s="220">
        <v>1.63</v>
      </c>
    </row>
    <row r="142" spans="1:7">
      <c r="A142" s="217">
        <v>659</v>
      </c>
      <c r="B142" s="218">
        <v>1700052500724</v>
      </c>
      <c r="C142" s="219" t="s">
        <v>893</v>
      </c>
      <c r="D142" s="112">
        <v>0</v>
      </c>
      <c r="E142" s="220">
        <v>41.1</v>
      </c>
      <c r="F142" s="220">
        <v>2.04</v>
      </c>
      <c r="G142" s="220">
        <v>2.04</v>
      </c>
    </row>
    <row r="143" spans="1:7">
      <c r="A143" s="217">
        <v>660</v>
      </c>
      <c r="B143" s="218">
        <v>1700052914021</v>
      </c>
      <c r="C143" s="219" t="s">
        <v>894</v>
      </c>
      <c r="D143" s="112">
        <v>0</v>
      </c>
      <c r="E143" s="220">
        <v>14</v>
      </c>
      <c r="F143" s="220">
        <v>1.51</v>
      </c>
      <c r="G143" s="220">
        <v>1.51</v>
      </c>
    </row>
    <row r="144" spans="1:7">
      <c r="A144" s="217">
        <v>661</v>
      </c>
      <c r="B144" s="218">
        <v>1700052601770</v>
      </c>
      <c r="C144" s="219" t="s">
        <v>895</v>
      </c>
      <c r="D144" s="112">
        <v>0</v>
      </c>
      <c r="E144" s="220">
        <v>16.809999999999999</v>
      </c>
      <c r="F144" s="220">
        <v>1.47</v>
      </c>
      <c r="G144" s="220">
        <v>1.47</v>
      </c>
    </row>
    <row r="145" spans="1:7">
      <c r="A145" s="217">
        <v>624</v>
      </c>
      <c r="B145" s="218">
        <v>1700052765487</v>
      </c>
      <c r="C145" s="219" t="s">
        <v>896</v>
      </c>
      <c r="D145" s="112">
        <v>0</v>
      </c>
      <c r="E145" s="220">
        <v>17.13</v>
      </c>
      <c r="F145" s="220">
        <v>1.44</v>
      </c>
      <c r="G145" s="220">
        <v>1.44</v>
      </c>
    </row>
    <row r="146" spans="1:7">
      <c r="A146" s="217">
        <v>664</v>
      </c>
      <c r="B146" s="218">
        <v>1700052793182</v>
      </c>
      <c r="C146" s="219" t="s">
        <v>897</v>
      </c>
      <c r="D146" s="112">
        <v>0</v>
      </c>
      <c r="E146" s="220">
        <v>117.94</v>
      </c>
      <c r="F146" s="220">
        <v>1.45</v>
      </c>
      <c r="G146" s="220">
        <v>1.45</v>
      </c>
    </row>
    <row r="147" spans="1:7">
      <c r="A147" s="217">
        <v>665</v>
      </c>
      <c r="B147" s="218">
        <v>1700052556300</v>
      </c>
      <c r="C147" s="219" t="s">
        <v>898</v>
      </c>
      <c r="D147" s="112">
        <v>0</v>
      </c>
      <c r="E147" s="220">
        <v>15.57</v>
      </c>
      <c r="F147" s="220">
        <v>1.49</v>
      </c>
      <c r="G147" s="220">
        <v>1.49</v>
      </c>
    </row>
    <row r="148" spans="1:7">
      <c r="A148" s="217">
        <v>778</v>
      </c>
      <c r="B148" s="218">
        <v>1700051768167</v>
      </c>
      <c r="C148" s="219" t="s">
        <v>899</v>
      </c>
      <c r="D148" s="112">
        <v>0</v>
      </c>
      <c r="E148" s="220">
        <v>33.9</v>
      </c>
      <c r="F148" s="220">
        <v>1.66</v>
      </c>
      <c r="G148" s="220">
        <v>1.66</v>
      </c>
    </row>
    <row r="149" spans="1:7">
      <c r="A149" s="217">
        <v>667</v>
      </c>
      <c r="B149" s="218">
        <v>1700052479212</v>
      </c>
      <c r="C149" s="219" t="s">
        <v>900</v>
      </c>
      <c r="D149" s="112">
        <v>0</v>
      </c>
      <c r="E149" s="220">
        <v>54.38</v>
      </c>
      <c r="F149" s="220">
        <v>1.49</v>
      </c>
      <c r="G149" s="220">
        <v>1.49</v>
      </c>
    </row>
    <row r="150" spans="1:7">
      <c r="A150" s="217">
        <v>691</v>
      </c>
      <c r="B150" s="218">
        <v>1700051747715</v>
      </c>
      <c r="C150" s="219" t="s">
        <v>901</v>
      </c>
      <c r="D150" s="112">
        <v>0</v>
      </c>
      <c r="E150" s="220">
        <v>608.22</v>
      </c>
      <c r="F150" s="220">
        <v>2.06</v>
      </c>
      <c r="G150" s="220">
        <v>2.06</v>
      </c>
    </row>
    <row r="151" spans="1:7">
      <c r="A151" s="217">
        <v>691</v>
      </c>
      <c r="B151" s="218">
        <v>1700051747733</v>
      </c>
      <c r="C151" s="219" t="s">
        <v>902</v>
      </c>
      <c r="D151" s="112">
        <v>0</v>
      </c>
      <c r="E151" s="220">
        <v>608.22</v>
      </c>
      <c r="F151" s="220">
        <v>3.4</v>
      </c>
      <c r="G151" s="220">
        <v>3.4</v>
      </c>
    </row>
    <row r="152" spans="1:7">
      <c r="A152" s="217">
        <v>668</v>
      </c>
      <c r="B152" s="218">
        <v>1700052336009</v>
      </c>
      <c r="C152" s="219" t="s">
        <v>915</v>
      </c>
      <c r="D152" s="112">
        <v>0</v>
      </c>
      <c r="E152" s="220">
        <v>26.82</v>
      </c>
      <c r="F152" s="220">
        <v>1.48</v>
      </c>
      <c r="G152" s="220">
        <v>1.48</v>
      </c>
    </row>
    <row r="153" spans="1:7">
      <c r="A153" s="217">
        <v>669</v>
      </c>
      <c r="B153" s="218">
        <v>1700052611323</v>
      </c>
      <c r="C153" s="219" t="s">
        <v>916</v>
      </c>
      <c r="D153" s="112">
        <v>0</v>
      </c>
      <c r="E153" s="220">
        <v>70.959999999999994</v>
      </c>
      <c r="F153" s="220">
        <v>1.56</v>
      </c>
      <c r="G153" s="220">
        <v>1.56</v>
      </c>
    </row>
    <row r="154" spans="1:7">
      <c r="A154" s="217">
        <v>780</v>
      </c>
      <c r="B154" s="218">
        <v>1700052910658</v>
      </c>
      <c r="C154" s="219" t="s">
        <v>917</v>
      </c>
      <c r="D154" s="112">
        <v>0</v>
      </c>
      <c r="E154" s="220">
        <v>211.41</v>
      </c>
      <c r="F154" s="220">
        <v>1.58</v>
      </c>
      <c r="G154" s="220">
        <v>1.58</v>
      </c>
    </row>
    <row r="155" spans="1:7">
      <c r="A155" s="217">
        <v>673</v>
      </c>
      <c r="B155" s="218">
        <v>1700052767128</v>
      </c>
      <c r="C155" s="219" t="s">
        <v>918</v>
      </c>
      <c r="D155" s="112">
        <v>0</v>
      </c>
      <c r="E155" s="220">
        <v>9.42</v>
      </c>
      <c r="F155" s="220">
        <v>1.44</v>
      </c>
      <c r="G155" s="220">
        <v>1.44</v>
      </c>
    </row>
    <row r="156" spans="1:7">
      <c r="A156" s="217">
        <v>647</v>
      </c>
      <c r="B156" s="218">
        <v>1700052610348</v>
      </c>
      <c r="C156" s="219" t="s">
        <v>919</v>
      </c>
      <c r="D156" s="112">
        <v>0</v>
      </c>
      <c r="E156" s="220">
        <v>5.29</v>
      </c>
      <c r="F156" s="220">
        <v>1.53</v>
      </c>
      <c r="G156" s="220">
        <v>1.53</v>
      </c>
    </row>
    <row r="157" spans="1:7">
      <c r="A157" s="217">
        <v>583</v>
      </c>
      <c r="B157" s="218">
        <v>1712392333485</v>
      </c>
      <c r="C157" s="219" t="s">
        <v>920</v>
      </c>
      <c r="D157" s="112">
        <v>0</v>
      </c>
      <c r="E157" s="220">
        <v>604.73</v>
      </c>
      <c r="F157" s="220">
        <v>11.91</v>
      </c>
      <c r="G157" s="220">
        <v>11.91</v>
      </c>
    </row>
    <row r="158" spans="1:7">
      <c r="A158" s="217">
        <v>675</v>
      </c>
      <c r="B158" s="218">
        <v>1700052707945</v>
      </c>
      <c r="C158" s="219" t="s">
        <v>921</v>
      </c>
      <c r="D158" s="112">
        <v>0</v>
      </c>
      <c r="E158" s="220">
        <v>448.14</v>
      </c>
      <c r="F158" s="220">
        <v>1.99</v>
      </c>
      <c r="G158" s="220">
        <v>1.99</v>
      </c>
    </row>
    <row r="159" spans="1:7">
      <c r="A159" s="217">
        <v>676</v>
      </c>
      <c r="B159" s="218">
        <v>1700052445729</v>
      </c>
      <c r="C159" s="219" t="s">
        <v>922</v>
      </c>
      <c r="D159" s="112">
        <v>0</v>
      </c>
      <c r="E159" s="220">
        <v>4.33</v>
      </c>
      <c r="F159" s="220">
        <v>1.44</v>
      </c>
      <c r="G159" s="220">
        <v>1.44</v>
      </c>
    </row>
    <row r="160" spans="1:7">
      <c r="A160" s="217">
        <v>677</v>
      </c>
      <c r="B160" s="218">
        <v>1700052638539</v>
      </c>
      <c r="C160" s="219" t="s">
        <v>923</v>
      </c>
      <c r="D160" s="112">
        <v>0</v>
      </c>
      <c r="E160" s="220">
        <v>31.42</v>
      </c>
      <c r="F160" s="220">
        <v>2.21</v>
      </c>
      <c r="G160" s="220">
        <v>2.21</v>
      </c>
    </row>
    <row r="161" spans="1:7">
      <c r="A161" s="217">
        <v>679</v>
      </c>
      <c r="B161" s="218">
        <v>1700052643929</v>
      </c>
      <c r="C161" s="219" t="s">
        <v>924</v>
      </c>
      <c r="D161" s="112">
        <v>0</v>
      </c>
      <c r="E161" s="220">
        <v>5.2</v>
      </c>
      <c r="F161" s="220">
        <v>1.55</v>
      </c>
      <c r="G161" s="220">
        <v>1.55</v>
      </c>
    </row>
    <row r="162" spans="1:7">
      <c r="A162" s="217">
        <v>680</v>
      </c>
      <c r="B162" s="218">
        <v>1700052636150</v>
      </c>
      <c r="C162" s="219" t="s">
        <v>925</v>
      </c>
      <c r="D162" s="112">
        <v>0</v>
      </c>
      <c r="E162" s="220">
        <v>5.97</v>
      </c>
      <c r="F162" s="220">
        <v>1.44</v>
      </c>
      <c r="G162" s="220">
        <v>1.44</v>
      </c>
    </row>
    <row r="163" spans="1:7">
      <c r="A163" s="217">
        <v>681</v>
      </c>
      <c r="B163" s="218">
        <v>1700052601413</v>
      </c>
      <c r="C163" s="219" t="s">
        <v>926</v>
      </c>
      <c r="D163" s="112">
        <v>0</v>
      </c>
      <c r="E163" s="220">
        <v>3.6</v>
      </c>
      <c r="F163" s="220">
        <v>0.78</v>
      </c>
      <c r="G163" s="220">
        <v>0.78</v>
      </c>
    </row>
    <row r="164" spans="1:7">
      <c r="A164" s="217">
        <v>682</v>
      </c>
      <c r="B164" s="218">
        <v>1700052604567</v>
      </c>
      <c r="C164" s="219" t="s">
        <v>927</v>
      </c>
      <c r="D164" s="112">
        <v>0</v>
      </c>
      <c r="E164" s="220">
        <v>9.66</v>
      </c>
      <c r="F164" s="220">
        <v>1.56</v>
      </c>
      <c r="G164" s="220">
        <v>1.56</v>
      </c>
    </row>
    <row r="165" spans="1:7">
      <c r="A165" s="217">
        <v>692</v>
      </c>
      <c r="B165" s="218">
        <v>1700052619439</v>
      </c>
      <c r="C165" s="219" t="s">
        <v>928</v>
      </c>
      <c r="D165" s="112">
        <v>0</v>
      </c>
      <c r="E165" s="220">
        <v>183.6</v>
      </c>
      <c r="F165" s="220">
        <v>1.46</v>
      </c>
      <c r="G165" s="220">
        <v>1.46</v>
      </c>
    </row>
    <row r="166" spans="1:7">
      <c r="A166" s="217">
        <v>694</v>
      </c>
      <c r="B166" s="218">
        <v>1700052643593</v>
      </c>
      <c r="C166" s="219" t="s">
        <v>929</v>
      </c>
      <c r="D166" s="112">
        <v>0</v>
      </c>
      <c r="E166" s="220">
        <v>267.95</v>
      </c>
      <c r="F166" s="220">
        <v>1.45</v>
      </c>
      <c r="G166" s="220">
        <v>1.45</v>
      </c>
    </row>
    <row r="167" spans="1:7">
      <c r="A167" s="217">
        <v>8720</v>
      </c>
      <c r="B167" s="218">
        <v>8720</v>
      </c>
      <c r="C167" s="219" t="s">
        <v>930</v>
      </c>
      <c r="D167" s="112">
        <v>0</v>
      </c>
      <c r="E167" s="220">
        <v>56.36</v>
      </c>
      <c r="F167" s="220">
        <v>0.6</v>
      </c>
      <c r="G167" s="220">
        <v>0.6</v>
      </c>
    </row>
    <row r="168" spans="1:7">
      <c r="A168" s="217">
        <v>696</v>
      </c>
      <c r="B168" s="218">
        <v>1700052667450</v>
      </c>
      <c r="C168" s="219" t="s">
        <v>931</v>
      </c>
      <c r="D168" s="112">
        <v>0</v>
      </c>
      <c r="E168" s="220">
        <v>15.61</v>
      </c>
      <c r="F168" s="220">
        <v>1.44</v>
      </c>
      <c r="G168" s="220">
        <v>1.44</v>
      </c>
    </row>
    <row r="169" spans="1:7">
      <c r="A169" s="217">
        <v>697</v>
      </c>
      <c r="B169" s="218">
        <v>1700052667423</v>
      </c>
      <c r="C169" s="219" t="s">
        <v>932</v>
      </c>
      <c r="D169" s="112">
        <v>0</v>
      </c>
      <c r="E169" s="220">
        <v>14.97</v>
      </c>
      <c r="F169" s="220">
        <v>1.5</v>
      </c>
      <c r="G169" s="220">
        <v>1.5</v>
      </c>
    </row>
    <row r="170" spans="1:7">
      <c r="A170" s="217">
        <v>656</v>
      </c>
      <c r="B170" s="218">
        <v>1700052613757</v>
      </c>
      <c r="C170" s="219" t="s">
        <v>933</v>
      </c>
      <c r="D170" s="112">
        <v>0</v>
      </c>
      <c r="E170" s="220">
        <v>15.11</v>
      </c>
      <c r="F170" s="220">
        <v>1.82</v>
      </c>
      <c r="G170" s="220">
        <v>1.82</v>
      </c>
    </row>
    <row r="171" spans="1:7" ht="25.5">
      <c r="A171" s="217">
        <v>577</v>
      </c>
      <c r="B171" s="218" t="s">
        <v>934</v>
      </c>
      <c r="C171" s="219" t="s">
        <v>935</v>
      </c>
      <c r="D171" s="112">
        <v>0</v>
      </c>
      <c r="E171" s="220">
        <v>23351.38</v>
      </c>
      <c r="F171" s="220">
        <v>0.56000000000000005</v>
      </c>
      <c r="G171" s="220">
        <v>0.56000000000000005</v>
      </c>
    </row>
    <row r="172" spans="1:7">
      <c r="A172" s="217">
        <v>8719</v>
      </c>
      <c r="B172" s="218">
        <v>8719</v>
      </c>
      <c r="C172" s="219" t="s">
        <v>936</v>
      </c>
      <c r="D172" s="112">
        <v>0</v>
      </c>
      <c r="E172" s="220">
        <v>199.49</v>
      </c>
      <c r="F172" s="220">
        <v>0.67</v>
      </c>
      <c r="G172" s="220">
        <v>0.67</v>
      </c>
    </row>
    <row r="173" spans="1:7">
      <c r="A173" s="217">
        <v>581</v>
      </c>
      <c r="B173" s="218">
        <v>1700052632379</v>
      </c>
      <c r="C173" s="219" t="s">
        <v>937</v>
      </c>
      <c r="D173" s="112">
        <v>0</v>
      </c>
      <c r="E173" s="220">
        <v>29.79</v>
      </c>
      <c r="F173" s="220">
        <v>1.54</v>
      </c>
      <c r="G173" s="220">
        <v>1.54</v>
      </c>
    </row>
    <row r="174" spans="1:7">
      <c r="A174" s="217">
        <v>631</v>
      </c>
      <c r="B174" s="218">
        <v>1700052750685</v>
      </c>
      <c r="C174" s="219" t="s">
        <v>938</v>
      </c>
      <c r="D174" s="112">
        <v>0</v>
      </c>
      <c r="E174" s="220">
        <v>47.28</v>
      </c>
      <c r="F174" s="220">
        <v>1.49</v>
      </c>
      <c r="G174" s="220">
        <v>1.49</v>
      </c>
    </row>
    <row r="175" spans="1:7">
      <c r="A175" s="217">
        <v>636</v>
      </c>
      <c r="B175" s="218">
        <v>1700052757705</v>
      </c>
      <c r="C175" s="219" t="s">
        <v>939</v>
      </c>
      <c r="D175" s="112">
        <v>0</v>
      </c>
      <c r="E175" s="220">
        <v>3.06</v>
      </c>
      <c r="F175" s="220">
        <v>5.57</v>
      </c>
      <c r="G175" s="220">
        <v>5.57</v>
      </c>
    </row>
    <row r="176" spans="1:7">
      <c r="A176" s="217">
        <v>771</v>
      </c>
      <c r="B176" s="218">
        <v>1700052979793</v>
      </c>
      <c r="C176" s="219" t="s">
        <v>940</v>
      </c>
      <c r="D176" s="112">
        <v>0</v>
      </c>
      <c r="E176" s="220">
        <v>51.37</v>
      </c>
      <c r="F176" s="220">
        <v>1.46</v>
      </c>
      <c r="G176" s="220">
        <v>1.46</v>
      </c>
    </row>
    <row r="177" spans="1:7">
      <c r="A177" s="217">
        <v>8707</v>
      </c>
      <c r="B177" s="218">
        <v>8707</v>
      </c>
      <c r="C177" s="219" t="s">
        <v>941</v>
      </c>
      <c r="D177" s="112">
        <v>0</v>
      </c>
      <c r="E177" s="220">
        <v>2.75</v>
      </c>
      <c r="F177" s="220">
        <v>0.8</v>
      </c>
      <c r="G177" s="220">
        <v>0.8</v>
      </c>
    </row>
    <row r="178" spans="1:7">
      <c r="A178" s="217">
        <v>750</v>
      </c>
      <c r="B178" s="218">
        <v>1700052546774</v>
      </c>
      <c r="C178" s="219" t="s">
        <v>942</v>
      </c>
      <c r="D178" s="112">
        <v>0</v>
      </c>
      <c r="E178" s="220">
        <v>1763.74</v>
      </c>
      <c r="F178" s="220">
        <v>1.46</v>
      </c>
      <c r="G178" s="220">
        <v>1.46</v>
      </c>
    </row>
    <row r="179" spans="1:7">
      <c r="A179" s="217">
        <v>628</v>
      </c>
      <c r="B179" s="218">
        <v>1700052708201</v>
      </c>
      <c r="C179" s="219" t="s">
        <v>943</v>
      </c>
      <c r="D179" s="112">
        <v>0</v>
      </c>
      <c r="E179" s="220">
        <v>80.66</v>
      </c>
      <c r="F179" s="220">
        <v>0.88</v>
      </c>
      <c r="G179" s="220">
        <v>0.88</v>
      </c>
    </row>
    <row r="180" spans="1:7">
      <c r="A180" s="217">
        <v>781</v>
      </c>
      <c r="B180" s="218">
        <v>1700052765469</v>
      </c>
      <c r="C180" s="219" t="s">
        <v>944</v>
      </c>
      <c r="D180" s="112">
        <v>0</v>
      </c>
      <c r="E180" s="220">
        <v>494.88</v>
      </c>
      <c r="F180" s="220">
        <v>1.61</v>
      </c>
      <c r="G180" s="220">
        <v>1.61</v>
      </c>
    </row>
    <row r="181" spans="1:7">
      <c r="A181" s="217">
        <v>639</v>
      </c>
      <c r="B181" s="218">
        <v>1700052751331</v>
      </c>
      <c r="C181" s="219" t="s">
        <v>945</v>
      </c>
      <c r="D181" s="112">
        <v>0</v>
      </c>
      <c r="E181" s="220">
        <v>129.74</v>
      </c>
      <c r="F181" s="220">
        <v>1.44</v>
      </c>
      <c r="G181" s="220">
        <v>1.44</v>
      </c>
    </row>
    <row r="182" spans="1:7">
      <c r="A182" s="217">
        <v>8722</v>
      </c>
      <c r="B182" s="218">
        <v>8722</v>
      </c>
      <c r="C182" s="219" t="s">
        <v>946</v>
      </c>
      <c r="D182" s="112">
        <v>0</v>
      </c>
      <c r="E182" s="220">
        <v>720.4</v>
      </c>
      <c r="F182" s="220">
        <v>0.62</v>
      </c>
      <c r="G182" s="220">
        <v>0.62</v>
      </c>
    </row>
    <row r="183" spans="1:7">
      <c r="A183" s="217">
        <v>570</v>
      </c>
      <c r="B183" s="218">
        <v>1700052616916</v>
      </c>
      <c r="C183" s="219" t="s">
        <v>947</v>
      </c>
      <c r="D183" s="112">
        <v>0</v>
      </c>
      <c r="E183" s="220">
        <v>284.49</v>
      </c>
      <c r="F183" s="220">
        <v>0.66</v>
      </c>
      <c r="G183" s="220">
        <v>0.66</v>
      </c>
    </row>
    <row r="184" spans="1:7">
      <c r="A184" s="217">
        <v>576</v>
      </c>
      <c r="B184" s="218">
        <v>1700052791343</v>
      </c>
      <c r="C184" s="219" t="s">
        <v>948</v>
      </c>
      <c r="D184" s="112">
        <v>0</v>
      </c>
      <c r="E184" s="220">
        <v>72.239999999999995</v>
      </c>
      <c r="F184" s="220">
        <v>1.45</v>
      </c>
      <c r="G184" s="220">
        <v>1.45</v>
      </c>
    </row>
    <row r="185" spans="1:7">
      <c r="A185" s="217">
        <v>580</v>
      </c>
      <c r="B185" s="218">
        <v>1700052906944</v>
      </c>
      <c r="C185" s="219" t="s">
        <v>949</v>
      </c>
      <c r="D185" s="112">
        <v>0</v>
      </c>
      <c r="E185" s="220">
        <v>6.7</v>
      </c>
      <c r="F185" s="220">
        <v>1.44</v>
      </c>
      <c r="G185" s="220">
        <v>1.44</v>
      </c>
    </row>
    <row r="186" spans="1:7">
      <c r="A186" s="217">
        <v>640</v>
      </c>
      <c r="B186" s="218">
        <v>1700052750408</v>
      </c>
      <c r="C186" s="219" t="s">
        <v>950</v>
      </c>
      <c r="D186" s="112">
        <v>0</v>
      </c>
      <c r="E186" s="220">
        <v>15.64</v>
      </c>
      <c r="F186" s="220">
        <v>1.48</v>
      </c>
      <c r="G186" s="220">
        <v>1.48</v>
      </c>
    </row>
    <row r="187" spans="1:7">
      <c r="A187" s="217">
        <v>629</v>
      </c>
      <c r="B187" s="218">
        <v>1700052730856</v>
      </c>
      <c r="C187" s="219" t="s">
        <v>951</v>
      </c>
      <c r="D187" s="112">
        <v>0</v>
      </c>
      <c r="E187" s="220">
        <v>3.91</v>
      </c>
      <c r="F187" s="220">
        <v>1.44</v>
      </c>
      <c r="G187" s="220">
        <v>1.44</v>
      </c>
    </row>
    <row r="188" spans="1:7">
      <c r="A188" s="217">
        <v>8741</v>
      </c>
      <c r="B188" s="218">
        <v>8741</v>
      </c>
      <c r="C188" s="219" t="s">
        <v>952</v>
      </c>
      <c r="D188" s="112">
        <v>0</v>
      </c>
      <c r="E188" s="220">
        <v>131.5</v>
      </c>
      <c r="F188" s="220">
        <v>1.01</v>
      </c>
      <c r="G188" s="220">
        <v>1.01</v>
      </c>
    </row>
    <row r="189" spans="1:7">
      <c r="A189" s="217">
        <v>641</v>
      </c>
      <c r="B189" s="218">
        <v>1700052708586</v>
      </c>
      <c r="C189" s="219" t="s">
        <v>953</v>
      </c>
      <c r="D189" s="112">
        <v>0</v>
      </c>
      <c r="E189" s="220">
        <v>23.83</v>
      </c>
      <c r="F189" s="220">
        <v>1.54</v>
      </c>
      <c r="G189" s="220">
        <v>1.54</v>
      </c>
    </row>
    <row r="190" spans="1:7">
      <c r="A190" s="217">
        <v>782</v>
      </c>
      <c r="B190" s="218">
        <v>1700052966039</v>
      </c>
      <c r="C190" s="219" t="s">
        <v>954</v>
      </c>
      <c r="D190" s="112">
        <v>0</v>
      </c>
      <c r="E190" s="220">
        <v>48.87</v>
      </c>
      <c r="F190" s="220">
        <v>1.46</v>
      </c>
      <c r="G190" s="220">
        <v>1.46</v>
      </c>
    </row>
    <row r="191" spans="1:7">
      <c r="A191" s="217">
        <v>799</v>
      </c>
      <c r="B191" s="218">
        <v>1700053150075</v>
      </c>
      <c r="C191" s="219" t="s">
        <v>955</v>
      </c>
      <c r="D191" s="112">
        <v>0</v>
      </c>
      <c r="E191" s="220">
        <v>24.99</v>
      </c>
      <c r="F191" s="220">
        <v>1.51</v>
      </c>
      <c r="G191" s="220">
        <v>1.51</v>
      </c>
    </row>
    <row r="192" spans="1:7">
      <c r="A192" s="217">
        <v>645</v>
      </c>
      <c r="B192" s="218">
        <v>1700052867514</v>
      </c>
      <c r="C192" s="219" t="s">
        <v>956</v>
      </c>
      <c r="D192" s="112">
        <v>0</v>
      </c>
      <c r="E192" s="220">
        <v>2.6</v>
      </c>
      <c r="F192" s="220">
        <v>1.44</v>
      </c>
      <c r="G192" s="220">
        <v>1.44</v>
      </c>
    </row>
    <row r="193" spans="1:7">
      <c r="A193" s="217">
        <v>649</v>
      </c>
      <c r="B193" s="218">
        <v>1700052944504</v>
      </c>
      <c r="C193" s="219" t="s">
        <v>957</v>
      </c>
      <c r="D193" s="112">
        <v>0</v>
      </c>
      <c r="E193" s="220">
        <v>2.16</v>
      </c>
      <c r="F193" s="220">
        <v>3.8</v>
      </c>
      <c r="G193" s="220">
        <v>3.8</v>
      </c>
    </row>
    <row r="194" spans="1:7">
      <c r="A194" s="217">
        <v>792</v>
      </c>
      <c r="B194" s="218">
        <v>1700053043267</v>
      </c>
      <c r="C194" s="219" t="s">
        <v>958</v>
      </c>
      <c r="D194" s="112">
        <v>0</v>
      </c>
      <c r="E194" s="220">
        <v>5.62</v>
      </c>
      <c r="F194" s="220">
        <v>0.56000000000000005</v>
      </c>
      <c r="G194" s="220">
        <v>0.56000000000000005</v>
      </c>
    </row>
    <row r="195" spans="1:7">
      <c r="A195" s="217">
        <v>734</v>
      </c>
      <c r="B195" s="218">
        <v>1700052967219</v>
      </c>
      <c r="C195" s="219" t="s">
        <v>959</v>
      </c>
      <c r="D195" s="112">
        <v>0</v>
      </c>
      <c r="E195" s="220">
        <v>18.09</v>
      </c>
      <c r="F195" s="220">
        <v>1.52</v>
      </c>
      <c r="G195" s="220">
        <v>1.52</v>
      </c>
    </row>
    <row r="196" spans="1:7">
      <c r="A196" s="217">
        <v>693</v>
      </c>
      <c r="B196" s="218">
        <v>1700052810094</v>
      </c>
      <c r="C196" s="219" t="s">
        <v>960</v>
      </c>
      <c r="D196" s="112">
        <v>0</v>
      </c>
      <c r="E196" s="220">
        <v>161.68</v>
      </c>
      <c r="F196" s="220">
        <v>1.54</v>
      </c>
      <c r="G196" s="220">
        <v>1.54</v>
      </c>
    </row>
    <row r="197" spans="1:7">
      <c r="A197" s="217">
        <v>799</v>
      </c>
      <c r="B197" s="218" t="s">
        <v>876</v>
      </c>
      <c r="C197" s="219" t="s">
        <v>961</v>
      </c>
      <c r="D197" s="112">
        <v>0</v>
      </c>
      <c r="E197" s="220">
        <v>3.51</v>
      </c>
      <c r="F197" s="220">
        <v>1.51</v>
      </c>
      <c r="G197" s="220">
        <v>1.51</v>
      </c>
    </row>
    <row r="198" spans="1:7">
      <c r="A198" s="217">
        <v>799</v>
      </c>
      <c r="B198" s="218" t="s">
        <v>876</v>
      </c>
      <c r="C198" s="219" t="s">
        <v>962</v>
      </c>
      <c r="D198" s="112">
        <v>0</v>
      </c>
      <c r="E198" s="220">
        <v>54.34</v>
      </c>
      <c r="F198" s="220">
        <v>1.59</v>
      </c>
      <c r="G198" s="220">
        <v>1.59</v>
      </c>
    </row>
    <row r="199" spans="1:7">
      <c r="A199" s="217">
        <v>799</v>
      </c>
      <c r="B199" s="218" t="s">
        <v>876</v>
      </c>
      <c r="C199" s="219" t="s">
        <v>963</v>
      </c>
      <c r="D199" s="112">
        <v>0</v>
      </c>
      <c r="E199" s="220">
        <v>9.8699999999999992</v>
      </c>
      <c r="F199" s="220">
        <v>0.71</v>
      </c>
      <c r="G199" s="220">
        <v>0.71</v>
      </c>
    </row>
    <row r="200" spans="1:7">
      <c r="A200" s="217">
        <v>695</v>
      </c>
      <c r="B200" s="218">
        <v>1700052348254</v>
      </c>
      <c r="C200" s="219" t="s">
        <v>964</v>
      </c>
      <c r="D200" s="112">
        <v>0</v>
      </c>
      <c r="E200" s="220">
        <v>605.69000000000005</v>
      </c>
      <c r="F200" s="220">
        <v>1.47</v>
      </c>
      <c r="G200" s="220">
        <v>1.47</v>
      </c>
    </row>
    <row r="201" spans="1:7">
      <c r="A201" s="217">
        <v>764</v>
      </c>
      <c r="B201" s="218">
        <v>1700053001080</v>
      </c>
      <c r="C201" s="219" t="s">
        <v>965</v>
      </c>
      <c r="D201" s="112">
        <v>0</v>
      </c>
      <c r="E201" s="220">
        <v>228.3</v>
      </c>
      <c r="F201" s="220">
        <v>1.47</v>
      </c>
      <c r="G201" s="220">
        <v>1.47</v>
      </c>
    </row>
    <row r="202" spans="1:7">
      <c r="A202" s="217">
        <v>627</v>
      </c>
      <c r="B202" s="218">
        <v>1700052434620</v>
      </c>
      <c r="C202" s="219" t="s">
        <v>966</v>
      </c>
      <c r="D202" s="112">
        <v>0</v>
      </c>
      <c r="E202" s="220">
        <v>66.27</v>
      </c>
      <c r="F202" s="220">
        <v>1.58</v>
      </c>
      <c r="G202" s="220">
        <v>1.58</v>
      </c>
    </row>
    <row r="203" spans="1:7">
      <c r="A203" s="217">
        <v>698</v>
      </c>
      <c r="B203" s="218">
        <v>1700052878000</v>
      </c>
      <c r="C203" s="219" t="s">
        <v>967</v>
      </c>
      <c r="D203" s="112">
        <v>0</v>
      </c>
      <c r="E203" s="220">
        <v>20.75</v>
      </c>
      <c r="F203" s="220">
        <v>1.44</v>
      </c>
      <c r="G203" s="220">
        <v>1.44</v>
      </c>
    </row>
    <row r="204" spans="1:7">
      <c r="A204" s="217">
        <v>666</v>
      </c>
      <c r="B204" s="218">
        <v>1700053065048</v>
      </c>
      <c r="C204" s="219" t="s">
        <v>968</v>
      </c>
      <c r="D204" s="112">
        <v>0</v>
      </c>
      <c r="E204" s="220">
        <v>4.16</v>
      </c>
      <c r="F204" s="220">
        <v>1.52</v>
      </c>
      <c r="G204" s="220">
        <v>1.52</v>
      </c>
    </row>
    <row r="205" spans="1:7">
      <c r="A205" s="217">
        <v>799</v>
      </c>
      <c r="B205" s="218" t="s">
        <v>876</v>
      </c>
      <c r="C205" s="219" t="s">
        <v>969</v>
      </c>
      <c r="D205" s="112">
        <v>0</v>
      </c>
      <c r="E205" s="220">
        <v>15.52</v>
      </c>
      <c r="F205" s="220">
        <v>1.8</v>
      </c>
      <c r="G205" s="220">
        <v>1.8</v>
      </c>
    </row>
    <row r="206" spans="1:7">
      <c r="A206" s="217">
        <v>799</v>
      </c>
      <c r="B206" s="218" t="s">
        <v>876</v>
      </c>
      <c r="C206" s="219" t="s">
        <v>970</v>
      </c>
      <c r="D206" s="112">
        <v>0</v>
      </c>
      <c r="E206" s="220">
        <v>90.82</v>
      </c>
      <c r="F206" s="220">
        <v>0.71</v>
      </c>
      <c r="G206" s="220">
        <v>0.71</v>
      </c>
    </row>
    <row r="207" spans="1:7">
      <c r="A207" s="217">
        <v>642</v>
      </c>
      <c r="B207" s="218">
        <v>1700052768380</v>
      </c>
      <c r="C207" s="219" t="s">
        <v>971</v>
      </c>
      <c r="D207" s="112">
        <v>0</v>
      </c>
      <c r="E207" s="220">
        <v>4.16</v>
      </c>
      <c r="F207" s="220">
        <v>3.62</v>
      </c>
      <c r="G207" s="220">
        <v>3.62</v>
      </c>
    </row>
    <row r="208" spans="1:7">
      <c r="A208" s="217">
        <v>699</v>
      </c>
      <c r="B208" s="218">
        <v>1700052826698</v>
      </c>
      <c r="C208" s="219" t="s">
        <v>972</v>
      </c>
      <c r="D208" s="112">
        <v>0</v>
      </c>
      <c r="E208" s="220">
        <v>4.6100000000000003</v>
      </c>
      <c r="F208" s="220">
        <v>1.58</v>
      </c>
      <c r="G208" s="220">
        <v>1.58</v>
      </c>
    </row>
    <row r="209" spans="1:7">
      <c r="A209" s="217">
        <v>8727</v>
      </c>
      <c r="B209" s="218">
        <v>8727</v>
      </c>
      <c r="C209" s="219" t="s">
        <v>973</v>
      </c>
      <c r="D209" s="112">
        <v>0</v>
      </c>
      <c r="E209" s="220">
        <v>197.36</v>
      </c>
      <c r="F209" s="220">
        <v>1.93</v>
      </c>
      <c r="G209" s="220">
        <v>1.93</v>
      </c>
    </row>
    <row r="210" spans="1:7">
      <c r="A210" s="217">
        <v>702</v>
      </c>
      <c r="B210" s="218">
        <v>1700052857534</v>
      </c>
      <c r="C210" s="219" t="s">
        <v>974</v>
      </c>
      <c r="D210" s="112">
        <v>0</v>
      </c>
      <c r="E210" s="220">
        <v>5.0999999999999996</v>
      </c>
      <c r="F210" s="220">
        <v>1.51</v>
      </c>
      <c r="G210" s="220">
        <v>1.51</v>
      </c>
    </row>
    <row r="211" spans="1:7">
      <c r="A211" s="217">
        <v>712</v>
      </c>
      <c r="B211" s="218">
        <v>1700052859903</v>
      </c>
      <c r="C211" s="219" t="s">
        <v>975</v>
      </c>
      <c r="D211" s="112">
        <v>0</v>
      </c>
      <c r="E211" s="220">
        <v>2.85</v>
      </c>
      <c r="F211" s="220">
        <v>1.6</v>
      </c>
      <c r="G211" s="220">
        <v>1.6</v>
      </c>
    </row>
    <row r="212" spans="1:7">
      <c r="A212" s="217">
        <v>794</v>
      </c>
      <c r="B212" s="218">
        <v>1700052887690</v>
      </c>
      <c r="C212" s="219" t="s">
        <v>976</v>
      </c>
      <c r="D212" s="112">
        <v>0</v>
      </c>
      <c r="E212" s="220">
        <v>9.36</v>
      </c>
      <c r="F212" s="220">
        <v>4.3600000000000003</v>
      </c>
      <c r="G212" s="220">
        <v>4.3600000000000003</v>
      </c>
    </row>
    <row r="213" spans="1:7">
      <c r="A213" s="217">
        <v>716</v>
      </c>
      <c r="B213" s="218">
        <v>1700052889721</v>
      </c>
      <c r="C213" s="219" t="s">
        <v>977</v>
      </c>
      <c r="D213" s="112">
        <v>0</v>
      </c>
      <c r="E213" s="220">
        <v>0.91</v>
      </c>
      <c r="F213" s="220">
        <v>1.83</v>
      </c>
      <c r="G213" s="220">
        <v>1.83</v>
      </c>
    </row>
    <row r="214" spans="1:7">
      <c r="A214" s="217">
        <v>719</v>
      </c>
      <c r="B214" s="218">
        <v>1700052866733</v>
      </c>
      <c r="C214" s="219" t="s">
        <v>978</v>
      </c>
      <c r="D214" s="112">
        <v>0</v>
      </c>
      <c r="E214" s="220">
        <v>1.3</v>
      </c>
      <c r="F214" s="220">
        <v>4.12</v>
      </c>
      <c r="G214" s="220">
        <v>4.12</v>
      </c>
    </row>
    <row r="215" spans="1:7">
      <c r="A215" s="217">
        <v>765</v>
      </c>
      <c r="B215" s="218">
        <v>1700052930014</v>
      </c>
      <c r="C215" s="219" t="s">
        <v>979</v>
      </c>
      <c r="D215" s="112">
        <v>0</v>
      </c>
      <c r="E215" s="220">
        <v>9.6300000000000008</v>
      </c>
      <c r="F215" s="220">
        <v>1.53</v>
      </c>
      <c r="G215" s="220">
        <v>1.53</v>
      </c>
    </row>
    <row r="216" spans="1:7">
      <c r="A216" s="217">
        <v>799</v>
      </c>
      <c r="B216" s="218">
        <v>1700053106800</v>
      </c>
      <c r="C216" s="219" t="s">
        <v>980</v>
      </c>
      <c r="D216" s="112">
        <v>0</v>
      </c>
      <c r="E216" s="220">
        <v>3.87</v>
      </c>
      <c r="F216" s="220">
        <v>1.59</v>
      </c>
      <c r="G216" s="220">
        <v>1.59</v>
      </c>
    </row>
    <row r="217" spans="1:7">
      <c r="A217" s="217">
        <v>799</v>
      </c>
      <c r="B217" s="218">
        <v>1700052918959</v>
      </c>
      <c r="C217" s="219" t="s">
        <v>981</v>
      </c>
      <c r="D217" s="112">
        <v>0</v>
      </c>
      <c r="E217" s="220">
        <v>95.75</v>
      </c>
      <c r="F217" s="220">
        <v>1.89</v>
      </c>
      <c r="G217" s="220">
        <v>1.89</v>
      </c>
    </row>
    <row r="218" spans="1:7">
      <c r="A218" s="217">
        <v>776</v>
      </c>
      <c r="B218" s="218">
        <v>1700052976686</v>
      </c>
      <c r="C218" s="219" t="s">
        <v>982</v>
      </c>
      <c r="D218" s="112">
        <v>0</v>
      </c>
      <c r="E218" s="220">
        <v>96.54</v>
      </c>
      <c r="F218" s="220">
        <v>1.48</v>
      </c>
      <c r="G218" s="220">
        <v>1.48</v>
      </c>
    </row>
    <row r="219" spans="1:7">
      <c r="A219" s="217">
        <v>657</v>
      </c>
      <c r="B219" s="218">
        <v>1700052983390</v>
      </c>
      <c r="C219" s="219" t="s">
        <v>983</v>
      </c>
      <c r="D219" s="112">
        <v>0</v>
      </c>
      <c r="E219" s="220">
        <v>7.09</v>
      </c>
      <c r="F219" s="220">
        <v>1.44</v>
      </c>
      <c r="G219" s="220">
        <v>1.44</v>
      </c>
    </row>
    <row r="220" spans="1:7">
      <c r="A220" s="217">
        <v>799</v>
      </c>
      <c r="B220" s="218" t="s">
        <v>876</v>
      </c>
      <c r="C220" s="219" t="s">
        <v>984</v>
      </c>
      <c r="D220" s="112">
        <v>0</v>
      </c>
      <c r="E220" s="220">
        <v>34.200000000000003</v>
      </c>
      <c r="F220" s="220">
        <v>1.59</v>
      </c>
      <c r="G220" s="220">
        <v>1.59</v>
      </c>
    </row>
    <row r="221" spans="1:7">
      <c r="A221" s="217">
        <v>799</v>
      </c>
      <c r="B221" s="218">
        <v>1700053110676</v>
      </c>
      <c r="C221" s="219" t="s">
        <v>985</v>
      </c>
      <c r="D221" s="112">
        <v>0</v>
      </c>
      <c r="E221" s="220">
        <v>252.69</v>
      </c>
      <c r="F221" s="220">
        <v>1.59</v>
      </c>
      <c r="G221" s="220">
        <v>1.59</v>
      </c>
    </row>
    <row r="222" spans="1:7">
      <c r="A222" s="217">
        <v>747</v>
      </c>
      <c r="B222" s="218">
        <v>1700052947453</v>
      </c>
      <c r="C222" s="219" t="s">
        <v>986</v>
      </c>
      <c r="D222" s="112">
        <v>0</v>
      </c>
      <c r="E222" s="220">
        <v>11.85</v>
      </c>
      <c r="F222" s="220">
        <v>1.44</v>
      </c>
      <c r="G222" s="220">
        <v>1.44</v>
      </c>
    </row>
    <row r="223" spans="1:7">
      <c r="A223" s="217">
        <v>757</v>
      </c>
      <c r="B223" s="218">
        <v>1700052947791</v>
      </c>
      <c r="C223" s="219" t="s">
        <v>987</v>
      </c>
      <c r="D223" s="112">
        <v>0</v>
      </c>
      <c r="E223" s="220">
        <v>20.02</v>
      </c>
      <c r="F223" s="220">
        <v>1.46</v>
      </c>
      <c r="G223" s="220">
        <v>1.46</v>
      </c>
    </row>
    <row r="224" spans="1:7">
      <c r="A224" s="217">
        <v>799</v>
      </c>
      <c r="B224" s="218" t="s">
        <v>876</v>
      </c>
      <c r="C224" s="219" t="s">
        <v>988</v>
      </c>
      <c r="D224" s="112">
        <v>0</v>
      </c>
      <c r="E224" s="220">
        <v>2.0499999999999998</v>
      </c>
      <c r="F224" s="220">
        <v>1.44</v>
      </c>
      <c r="G224" s="220">
        <v>1.44</v>
      </c>
    </row>
    <row r="225" spans="1:7">
      <c r="A225" s="217">
        <v>799</v>
      </c>
      <c r="B225" s="218" t="s">
        <v>876</v>
      </c>
      <c r="C225" s="219" t="s">
        <v>989</v>
      </c>
      <c r="D225" s="112">
        <v>0</v>
      </c>
      <c r="E225" s="220">
        <v>52.54</v>
      </c>
      <c r="F225" s="220">
        <v>2.41</v>
      </c>
      <c r="G225" s="220">
        <v>2.41</v>
      </c>
    </row>
    <row r="226" spans="1:7">
      <c r="A226" s="217">
        <v>672</v>
      </c>
      <c r="B226" s="218">
        <v>1700052944531</v>
      </c>
      <c r="C226" s="219" t="s">
        <v>990</v>
      </c>
      <c r="D226" s="112">
        <v>0</v>
      </c>
      <c r="E226" s="220">
        <v>2.37</v>
      </c>
      <c r="F226" s="220">
        <v>1.49</v>
      </c>
      <c r="G226" s="220">
        <v>1.49</v>
      </c>
    </row>
    <row r="227" spans="1:7">
      <c r="A227" s="217">
        <v>768</v>
      </c>
      <c r="B227" s="218">
        <v>1700052959218</v>
      </c>
      <c r="C227" s="219" t="s">
        <v>991</v>
      </c>
      <c r="D227" s="112">
        <v>0</v>
      </c>
      <c r="E227" s="220">
        <v>12.51</v>
      </c>
      <c r="F227" s="220">
        <v>1.88</v>
      </c>
      <c r="G227" s="220">
        <v>1.88</v>
      </c>
    </row>
    <row r="228" spans="1:7">
      <c r="A228" s="217">
        <v>674</v>
      </c>
      <c r="B228" s="218">
        <v>1700053106829</v>
      </c>
      <c r="C228" s="219" t="s">
        <v>992</v>
      </c>
      <c r="D228" s="112">
        <v>0</v>
      </c>
      <c r="E228" s="220">
        <v>2.95</v>
      </c>
      <c r="F228" s="220">
        <v>3.29</v>
      </c>
      <c r="G228" s="220">
        <v>3.29</v>
      </c>
    </row>
    <row r="229" spans="1:7">
      <c r="A229" s="217">
        <v>799</v>
      </c>
      <c r="B229" s="218" t="s">
        <v>876</v>
      </c>
      <c r="C229" s="219" t="s">
        <v>993</v>
      </c>
      <c r="D229" s="112">
        <v>0</v>
      </c>
      <c r="E229" s="220">
        <v>34.47</v>
      </c>
      <c r="F229" s="220">
        <v>1.59</v>
      </c>
      <c r="G229" s="220">
        <v>1.59</v>
      </c>
    </row>
    <row r="230" spans="1:7">
      <c r="A230" s="217">
        <v>799</v>
      </c>
      <c r="B230" s="218" t="s">
        <v>876</v>
      </c>
      <c r="C230" s="219" t="s">
        <v>994</v>
      </c>
      <c r="D230" s="112">
        <v>0</v>
      </c>
      <c r="E230" s="220">
        <v>3.92</v>
      </c>
      <c r="F230" s="220">
        <v>1.59</v>
      </c>
      <c r="G230" s="220">
        <v>1.59</v>
      </c>
    </row>
    <row r="231" spans="1:7">
      <c r="A231" s="217">
        <v>728</v>
      </c>
      <c r="B231" s="218">
        <v>1700052988877</v>
      </c>
      <c r="C231" s="219" t="s">
        <v>995</v>
      </c>
      <c r="D231" s="112">
        <v>0</v>
      </c>
      <c r="E231" s="220">
        <v>11.97</v>
      </c>
      <c r="F231" s="220">
        <v>1.51</v>
      </c>
      <c r="G231" s="220">
        <v>1.51</v>
      </c>
    </row>
    <row r="232" spans="1:7">
      <c r="A232" s="217">
        <v>751</v>
      </c>
      <c r="B232" s="218">
        <v>1700052988840</v>
      </c>
      <c r="C232" s="219" t="s">
        <v>996</v>
      </c>
      <c r="D232" s="112">
        <v>0</v>
      </c>
      <c r="E232" s="220">
        <v>14.38</v>
      </c>
      <c r="F232" s="220">
        <v>1.44</v>
      </c>
      <c r="G232" s="220">
        <v>1.44</v>
      </c>
    </row>
    <row r="233" spans="1:7">
      <c r="A233" s="217">
        <v>720</v>
      </c>
      <c r="B233" s="218">
        <v>1700052866760</v>
      </c>
      <c r="C233" s="219" t="s">
        <v>997</v>
      </c>
      <c r="D233" s="112">
        <v>0</v>
      </c>
      <c r="E233" s="220">
        <v>4.8</v>
      </c>
      <c r="F233" s="220">
        <v>4.05</v>
      </c>
      <c r="G233" s="220">
        <v>4.05</v>
      </c>
    </row>
    <row r="234" spans="1:7">
      <c r="A234" s="217">
        <v>8752</v>
      </c>
      <c r="B234" s="218">
        <v>8752</v>
      </c>
      <c r="C234" s="219" t="s">
        <v>998</v>
      </c>
      <c r="D234" s="112">
        <v>0</v>
      </c>
      <c r="E234" s="220">
        <v>11.29</v>
      </c>
      <c r="F234" s="220">
        <v>3.29</v>
      </c>
      <c r="G234" s="220">
        <v>3.29</v>
      </c>
    </row>
    <row r="235" spans="1:7">
      <c r="A235" s="217">
        <v>799</v>
      </c>
      <c r="B235" s="218" t="s">
        <v>876</v>
      </c>
      <c r="C235" s="219" t="s">
        <v>999</v>
      </c>
      <c r="D235" s="112">
        <v>0</v>
      </c>
      <c r="E235" s="220">
        <v>14.44</v>
      </c>
      <c r="F235" s="220">
        <v>3.29</v>
      </c>
      <c r="G235" s="220">
        <v>3.29</v>
      </c>
    </row>
    <row r="236" spans="1:7">
      <c r="A236" s="217">
        <v>799</v>
      </c>
      <c r="B236" s="218" t="s">
        <v>876</v>
      </c>
      <c r="C236" s="219" t="s">
        <v>1000</v>
      </c>
      <c r="D236" s="112">
        <v>0</v>
      </c>
      <c r="E236" s="220">
        <v>641.15</v>
      </c>
      <c r="F236" s="220">
        <v>0.71</v>
      </c>
      <c r="G236" s="220">
        <v>0.71</v>
      </c>
    </row>
    <row r="237" spans="1:7">
      <c r="A237" s="217">
        <v>799</v>
      </c>
      <c r="B237" s="218" t="s">
        <v>876</v>
      </c>
      <c r="C237" s="219" t="s">
        <v>1001</v>
      </c>
      <c r="D237" s="112">
        <v>0</v>
      </c>
      <c r="E237" s="220">
        <v>67.900000000000006</v>
      </c>
      <c r="F237" s="220">
        <v>0.71</v>
      </c>
      <c r="G237" s="220">
        <v>0.71</v>
      </c>
    </row>
    <row r="238" spans="1:7">
      <c r="A238" s="217">
        <v>788</v>
      </c>
      <c r="B238" s="218">
        <v>1700053037510</v>
      </c>
      <c r="C238" s="219" t="s">
        <v>1002</v>
      </c>
      <c r="D238" s="112">
        <v>0</v>
      </c>
      <c r="E238" s="220">
        <v>4</v>
      </c>
      <c r="F238" s="220">
        <v>2.52</v>
      </c>
      <c r="G238" s="220">
        <v>2.52</v>
      </c>
    </row>
    <row r="239" spans="1:7">
      <c r="A239" s="217">
        <v>799</v>
      </c>
      <c r="B239" s="218" t="s">
        <v>876</v>
      </c>
      <c r="C239" s="219" t="s">
        <v>1003</v>
      </c>
      <c r="D239" s="112">
        <v>0</v>
      </c>
      <c r="E239" s="220">
        <v>81.569999999999993</v>
      </c>
      <c r="F239" s="220">
        <v>5.15</v>
      </c>
      <c r="G239" s="220">
        <v>5.15</v>
      </c>
    </row>
    <row r="240" spans="1:7">
      <c r="A240" s="217">
        <v>799</v>
      </c>
      <c r="B240" s="218">
        <v>1700052935350</v>
      </c>
      <c r="C240" s="219" t="s">
        <v>1004</v>
      </c>
      <c r="D240" s="112">
        <v>0</v>
      </c>
      <c r="E240" s="220">
        <v>23.06</v>
      </c>
      <c r="F240" s="220">
        <v>1.51</v>
      </c>
      <c r="G240" s="220">
        <v>1.51</v>
      </c>
    </row>
    <row r="241" spans="1:7">
      <c r="A241" s="217">
        <v>799</v>
      </c>
      <c r="B241" s="218">
        <v>1700052935379</v>
      </c>
      <c r="C241" s="219" t="s">
        <v>1005</v>
      </c>
      <c r="D241" s="112">
        <v>0</v>
      </c>
      <c r="E241" s="220">
        <v>27.81</v>
      </c>
      <c r="F241" s="220">
        <v>1.51</v>
      </c>
      <c r="G241" s="220">
        <v>1.51</v>
      </c>
    </row>
    <row r="242" spans="1:7">
      <c r="A242" s="217">
        <v>721</v>
      </c>
      <c r="B242" s="218">
        <v>1700052954655</v>
      </c>
      <c r="C242" s="219" t="s">
        <v>1006</v>
      </c>
      <c r="D242" s="112">
        <v>0</v>
      </c>
      <c r="E242" s="220">
        <v>1.1299999999999999</v>
      </c>
      <c r="F242" s="220">
        <v>1.78</v>
      </c>
      <c r="G242" s="220">
        <v>1.78</v>
      </c>
    </row>
    <row r="243" spans="1:7">
      <c r="A243" s="217">
        <v>798</v>
      </c>
      <c r="B243" s="218">
        <v>1700052963083</v>
      </c>
      <c r="C243" s="219" t="s">
        <v>1007</v>
      </c>
      <c r="D243" s="112">
        <v>0</v>
      </c>
      <c r="E243" s="220">
        <v>9.7899999999999991</v>
      </c>
      <c r="F243" s="220">
        <v>4.58</v>
      </c>
      <c r="G243" s="220">
        <v>4.58</v>
      </c>
    </row>
    <row r="244" spans="1:7">
      <c r="A244" s="217">
        <v>670</v>
      </c>
      <c r="B244" s="218">
        <v>1700053127721</v>
      </c>
      <c r="C244" s="219" t="s">
        <v>1008</v>
      </c>
      <c r="D244" s="112">
        <v>0</v>
      </c>
      <c r="E244" s="220">
        <v>10.31</v>
      </c>
      <c r="F244" s="220">
        <v>1.88</v>
      </c>
      <c r="G244" s="220">
        <v>1.88</v>
      </c>
    </row>
    <row r="245" spans="1:7">
      <c r="A245" s="217">
        <v>759</v>
      </c>
      <c r="B245" s="218">
        <v>1700052976792</v>
      </c>
      <c r="C245" s="219" t="s">
        <v>1009</v>
      </c>
      <c r="D245" s="112">
        <v>0</v>
      </c>
      <c r="E245" s="220">
        <v>3.09</v>
      </c>
      <c r="F245" s="220">
        <v>1.44</v>
      </c>
      <c r="G245" s="220">
        <v>1.44</v>
      </c>
    </row>
    <row r="246" spans="1:7">
      <c r="A246" s="217">
        <v>671</v>
      </c>
      <c r="B246" s="218">
        <v>1700052982909</v>
      </c>
      <c r="C246" s="219" t="s">
        <v>1010</v>
      </c>
      <c r="D246" s="112">
        <v>0</v>
      </c>
      <c r="E246" s="220">
        <v>1.3</v>
      </c>
      <c r="F246" s="220">
        <v>2.88</v>
      </c>
      <c r="G246" s="220">
        <v>2.88</v>
      </c>
    </row>
    <row r="247" spans="1:7">
      <c r="A247" s="217">
        <v>799</v>
      </c>
      <c r="B247" s="218" t="s">
        <v>876</v>
      </c>
      <c r="C247" s="219" t="s">
        <v>1011</v>
      </c>
      <c r="D247" s="112">
        <v>0</v>
      </c>
      <c r="E247" s="220">
        <v>9.5500000000000007</v>
      </c>
      <c r="F247" s="220">
        <v>1.44</v>
      </c>
      <c r="G247" s="220">
        <v>1.44</v>
      </c>
    </row>
    <row r="248" spans="1:7">
      <c r="A248" s="217">
        <v>785</v>
      </c>
      <c r="B248" s="218">
        <v>1700053058797</v>
      </c>
      <c r="C248" s="219" t="s">
        <v>1012</v>
      </c>
      <c r="D248" s="112">
        <v>0</v>
      </c>
      <c r="E248" s="220">
        <v>256.08999999999997</v>
      </c>
      <c r="F248" s="220">
        <v>1.49</v>
      </c>
      <c r="G248" s="220">
        <v>1.49</v>
      </c>
    </row>
    <row r="249" spans="1:7">
      <c r="A249" s="217">
        <v>643</v>
      </c>
      <c r="B249" s="218">
        <v>1700053092158</v>
      </c>
      <c r="C249" s="219" t="s">
        <v>1013</v>
      </c>
      <c r="D249" s="112">
        <v>0</v>
      </c>
      <c r="E249" s="220">
        <v>640.62</v>
      </c>
      <c r="F249" s="220">
        <v>2.59</v>
      </c>
      <c r="G249" s="220">
        <v>2.59</v>
      </c>
    </row>
    <row r="250" spans="1:7">
      <c r="A250" s="217">
        <v>760</v>
      </c>
      <c r="B250" s="218">
        <v>1700053127730</v>
      </c>
      <c r="C250" s="219" t="s">
        <v>1014</v>
      </c>
      <c r="D250" s="112">
        <v>0</v>
      </c>
      <c r="E250" s="220">
        <v>25.11</v>
      </c>
      <c r="F250" s="220">
        <v>1.52</v>
      </c>
      <c r="G250" s="220">
        <v>1.52</v>
      </c>
    </row>
    <row r="251" spans="1:7">
      <c r="A251" s="217">
        <v>572</v>
      </c>
      <c r="B251" s="218">
        <v>1700052996655</v>
      </c>
      <c r="C251" s="219" t="s">
        <v>1015</v>
      </c>
      <c r="D251" s="112">
        <v>0</v>
      </c>
      <c r="E251" s="220">
        <v>9.4499999999999993</v>
      </c>
      <c r="F251" s="220">
        <v>1.58</v>
      </c>
      <c r="G251" s="220">
        <v>1.58</v>
      </c>
    </row>
    <row r="252" spans="1:7">
      <c r="A252" s="217">
        <v>8743</v>
      </c>
      <c r="B252" s="218">
        <v>8743</v>
      </c>
      <c r="C252" s="219" t="s">
        <v>1016</v>
      </c>
      <c r="D252" s="112">
        <v>0</v>
      </c>
      <c r="E252" s="220">
        <v>7.46</v>
      </c>
      <c r="F252" s="220">
        <v>1.57</v>
      </c>
      <c r="G252" s="220">
        <v>1.57</v>
      </c>
    </row>
    <row r="253" spans="1:7">
      <c r="A253" s="217">
        <v>799</v>
      </c>
      <c r="B253" s="218" t="s">
        <v>876</v>
      </c>
      <c r="C253" s="219" t="s">
        <v>1017</v>
      </c>
      <c r="D253" s="112">
        <v>0</v>
      </c>
      <c r="E253" s="220">
        <v>16.71</v>
      </c>
      <c r="F253" s="220">
        <v>1.59</v>
      </c>
      <c r="G253" s="220">
        <v>1.59</v>
      </c>
    </row>
    <row r="254" spans="1:7">
      <c r="A254" s="217">
        <v>799</v>
      </c>
      <c r="B254" s="218">
        <v>1700053137232</v>
      </c>
      <c r="C254" s="219" t="s">
        <v>1018</v>
      </c>
      <c r="D254" s="112">
        <v>0</v>
      </c>
      <c r="E254" s="220">
        <v>174.77</v>
      </c>
      <c r="F254" s="220">
        <v>1.59</v>
      </c>
      <c r="G254" s="220">
        <v>1.59</v>
      </c>
    </row>
    <row r="255" spans="1:7">
      <c r="A255" s="217">
        <v>799</v>
      </c>
      <c r="B255" s="218" t="s">
        <v>876</v>
      </c>
      <c r="C255" s="219" t="s">
        <v>1019</v>
      </c>
      <c r="D255" s="112">
        <v>0</v>
      </c>
      <c r="E255" s="220">
        <v>6.23</v>
      </c>
      <c r="F255" s="220">
        <v>1.51</v>
      </c>
      <c r="G255" s="220">
        <v>1.51</v>
      </c>
    </row>
    <row r="256" spans="1:7">
      <c r="A256" s="217">
        <v>663</v>
      </c>
      <c r="B256" s="218">
        <v>1700053029244</v>
      </c>
      <c r="C256" s="219" t="s">
        <v>1020</v>
      </c>
      <c r="D256" s="112">
        <v>0</v>
      </c>
      <c r="E256" s="220">
        <v>90.14</v>
      </c>
      <c r="F256" s="220">
        <v>1.48</v>
      </c>
      <c r="G256" s="220">
        <v>1.48</v>
      </c>
    </row>
    <row r="257" spans="1:7">
      <c r="A257" s="217">
        <v>799</v>
      </c>
      <c r="B257" s="218" t="s">
        <v>876</v>
      </c>
      <c r="C257" s="219" t="s">
        <v>1021</v>
      </c>
      <c r="D257" s="112">
        <v>0</v>
      </c>
      <c r="E257" s="220">
        <v>6.58</v>
      </c>
      <c r="F257" s="220">
        <v>1.51</v>
      </c>
      <c r="G257" s="220">
        <v>1.51</v>
      </c>
    </row>
    <row r="258" spans="1:7">
      <c r="A258" s="217">
        <v>799</v>
      </c>
      <c r="B258" s="218" t="s">
        <v>876</v>
      </c>
      <c r="C258" s="219" t="s">
        <v>1022</v>
      </c>
      <c r="D258" s="112">
        <v>0</v>
      </c>
      <c r="E258" s="220">
        <v>62.91</v>
      </c>
      <c r="F258" s="220">
        <v>1.51</v>
      </c>
      <c r="G258" s="220">
        <v>1.51</v>
      </c>
    </row>
    <row r="259" spans="1:7">
      <c r="A259" s="217">
        <v>683</v>
      </c>
      <c r="B259" s="218">
        <v>1700053048070</v>
      </c>
      <c r="C259" s="219" t="s">
        <v>1023</v>
      </c>
      <c r="D259" s="112">
        <v>0</v>
      </c>
      <c r="E259" s="220">
        <v>5.65</v>
      </c>
      <c r="F259" s="220">
        <v>2.0099999999999998</v>
      </c>
      <c r="G259" s="220">
        <v>2.0099999999999998</v>
      </c>
    </row>
    <row r="260" spans="1:7">
      <c r="A260" s="217">
        <v>733</v>
      </c>
      <c r="B260" s="218">
        <v>1700053036241</v>
      </c>
      <c r="C260" s="219" t="s">
        <v>1024</v>
      </c>
      <c r="D260" s="112">
        <v>0</v>
      </c>
      <c r="E260" s="220">
        <v>0.4</v>
      </c>
      <c r="F260" s="220">
        <v>3.02</v>
      </c>
      <c r="G260" s="220">
        <v>3.02</v>
      </c>
    </row>
    <row r="261" spans="1:7">
      <c r="A261" s="217">
        <v>752</v>
      </c>
      <c r="B261" s="218">
        <v>1700053043285</v>
      </c>
      <c r="C261" s="219" t="s">
        <v>1025</v>
      </c>
      <c r="D261" s="112">
        <v>0</v>
      </c>
      <c r="E261" s="220">
        <v>12.54</v>
      </c>
      <c r="F261" s="220">
        <v>1.44</v>
      </c>
      <c r="G261" s="220">
        <v>1.44</v>
      </c>
    </row>
    <row r="262" spans="1:7">
      <c r="A262" s="217">
        <v>573</v>
      </c>
      <c r="B262" s="218">
        <v>1700053043300</v>
      </c>
      <c r="C262" s="219" t="s">
        <v>1026</v>
      </c>
      <c r="D262" s="112">
        <v>0</v>
      </c>
      <c r="E262" s="220">
        <v>5.62</v>
      </c>
      <c r="F262" s="220">
        <v>1.44</v>
      </c>
      <c r="G262" s="220">
        <v>1.44</v>
      </c>
    </row>
    <row r="263" spans="1:7">
      <c r="A263" s="217">
        <v>770</v>
      </c>
      <c r="B263" s="218">
        <v>1700053062419</v>
      </c>
      <c r="C263" s="219" t="s">
        <v>1027</v>
      </c>
      <c r="D263" s="112">
        <v>0</v>
      </c>
      <c r="E263" s="220">
        <v>7779.32</v>
      </c>
      <c r="F263" s="220">
        <v>6.12</v>
      </c>
      <c r="G263" s="220">
        <v>6.12</v>
      </c>
    </row>
    <row r="264" spans="1:7">
      <c r="A264" s="217">
        <v>799</v>
      </c>
      <c r="B264" s="218" t="s">
        <v>876</v>
      </c>
      <c r="C264" s="219" t="s">
        <v>1028</v>
      </c>
      <c r="D264" s="112">
        <v>0</v>
      </c>
      <c r="E264" s="220">
        <v>147.81</v>
      </c>
      <c r="F264" s="220">
        <v>1.51</v>
      </c>
      <c r="G264" s="220">
        <v>1.51</v>
      </c>
    </row>
    <row r="265" spans="1:7">
      <c r="A265" s="217">
        <v>799</v>
      </c>
      <c r="B265" s="218">
        <v>1700053164022</v>
      </c>
      <c r="C265" s="219" t="s">
        <v>1029</v>
      </c>
      <c r="D265" s="112">
        <v>0</v>
      </c>
      <c r="E265" s="220">
        <v>8634.49</v>
      </c>
      <c r="F265" s="220">
        <v>2.77</v>
      </c>
      <c r="G265" s="220">
        <v>2.77</v>
      </c>
    </row>
    <row r="266" spans="1:7">
      <c r="A266" s="217">
        <v>700</v>
      </c>
      <c r="B266" s="218">
        <v>1700053104965</v>
      </c>
      <c r="C266" s="219" t="s">
        <v>1030</v>
      </c>
      <c r="D266" s="112">
        <v>0</v>
      </c>
      <c r="E266" s="220">
        <v>187.62</v>
      </c>
      <c r="F266" s="220">
        <v>1.59</v>
      </c>
      <c r="G266" s="220">
        <v>1.59</v>
      </c>
    </row>
    <row r="267" spans="1:7">
      <c r="A267" s="217">
        <v>799</v>
      </c>
      <c r="B267" s="218">
        <v>1700053187039</v>
      </c>
      <c r="C267" s="219" t="s">
        <v>1031</v>
      </c>
      <c r="D267" s="112">
        <v>0</v>
      </c>
      <c r="E267" s="220">
        <v>748.75</v>
      </c>
      <c r="F267" s="220">
        <v>1.59</v>
      </c>
      <c r="G267" s="220">
        <v>1.59</v>
      </c>
    </row>
    <row r="268" spans="1:7">
      <c r="A268" s="217">
        <v>799</v>
      </c>
      <c r="B268" s="218" t="s">
        <v>876</v>
      </c>
      <c r="C268" s="219" t="s">
        <v>1032</v>
      </c>
      <c r="D268" s="112">
        <v>0</v>
      </c>
      <c r="E268" s="220">
        <v>1.4</v>
      </c>
      <c r="F268" s="220">
        <v>1.59</v>
      </c>
      <c r="G268" s="220">
        <v>1.59</v>
      </c>
    </row>
    <row r="269" spans="1:7" ht="25.5">
      <c r="A269" s="217">
        <v>568</v>
      </c>
      <c r="B269" s="218" t="s">
        <v>1073</v>
      </c>
      <c r="C269" s="219" t="s">
        <v>1033</v>
      </c>
      <c r="D269" s="112">
        <v>0</v>
      </c>
      <c r="E269" s="220">
        <v>8515.66</v>
      </c>
      <c r="F269" s="220">
        <v>4.2699999999999996</v>
      </c>
      <c r="G269" s="220">
        <v>4.2699999999999996</v>
      </c>
    </row>
    <row r="270" spans="1:7">
      <c r="A270" s="217">
        <v>799</v>
      </c>
      <c r="B270" s="218" t="s">
        <v>876</v>
      </c>
      <c r="C270" s="219" t="s">
        <v>1034</v>
      </c>
      <c r="D270" s="112">
        <v>0</v>
      </c>
      <c r="E270" s="220">
        <v>49.8</v>
      </c>
      <c r="F270" s="220">
        <v>0.85</v>
      </c>
      <c r="G270" s="220">
        <v>0.85</v>
      </c>
    </row>
    <row r="271" spans="1:7">
      <c r="A271" s="217">
        <v>799</v>
      </c>
      <c r="B271" s="218" t="s">
        <v>876</v>
      </c>
      <c r="C271" s="219" t="s">
        <v>1035</v>
      </c>
      <c r="D271" s="112">
        <v>0</v>
      </c>
      <c r="E271" s="220">
        <v>32.1</v>
      </c>
      <c r="F271" s="220">
        <v>1.59</v>
      </c>
      <c r="G271" s="220">
        <v>1.59</v>
      </c>
    </row>
    <row r="272" spans="1:7">
      <c r="A272" s="217">
        <v>799</v>
      </c>
      <c r="B272" s="218" t="s">
        <v>876</v>
      </c>
      <c r="C272" s="219" t="s">
        <v>1036</v>
      </c>
      <c r="D272" s="112">
        <v>0</v>
      </c>
      <c r="E272" s="220">
        <v>53.98</v>
      </c>
      <c r="F272" s="220">
        <v>1.59</v>
      </c>
      <c r="G272" s="220">
        <v>1.59</v>
      </c>
    </row>
    <row r="273" spans="1:7">
      <c r="A273" s="217">
        <v>799</v>
      </c>
      <c r="B273" s="218" t="s">
        <v>876</v>
      </c>
      <c r="C273" s="219" t="s">
        <v>1037</v>
      </c>
      <c r="D273" s="112">
        <v>0</v>
      </c>
      <c r="E273" s="220">
        <v>392.45</v>
      </c>
      <c r="F273" s="220">
        <v>0.85</v>
      </c>
      <c r="G273" s="220">
        <v>0.85</v>
      </c>
    </row>
    <row r="274" spans="1:7">
      <c r="A274" s="217">
        <v>799</v>
      </c>
      <c r="B274" s="218" t="s">
        <v>876</v>
      </c>
      <c r="C274" s="219" t="s">
        <v>1038</v>
      </c>
      <c r="D274" s="112">
        <v>0</v>
      </c>
      <c r="E274" s="220">
        <v>6.27</v>
      </c>
      <c r="F274" s="220">
        <v>1.59</v>
      </c>
      <c r="G274" s="220">
        <v>1.59</v>
      </c>
    </row>
    <row r="275" spans="1:7">
      <c r="A275" s="217">
        <v>799</v>
      </c>
      <c r="B275" s="218" t="s">
        <v>876</v>
      </c>
      <c r="C275" s="219" t="s">
        <v>1039</v>
      </c>
      <c r="D275" s="112">
        <v>0</v>
      </c>
      <c r="E275" s="220">
        <v>9.89</v>
      </c>
      <c r="F275" s="220">
        <v>1.59</v>
      </c>
      <c r="G275" s="220">
        <v>1.59</v>
      </c>
    </row>
    <row r="276" spans="1:7">
      <c r="A276" s="217">
        <v>799</v>
      </c>
      <c r="B276" s="218" t="s">
        <v>876</v>
      </c>
      <c r="C276" s="219" t="s">
        <v>1040</v>
      </c>
      <c r="D276" s="112">
        <v>0</v>
      </c>
      <c r="E276" s="220">
        <v>32.53</v>
      </c>
      <c r="F276" s="220">
        <v>1.59</v>
      </c>
      <c r="G276" s="220">
        <v>1.59</v>
      </c>
    </row>
    <row r="277" spans="1:7">
      <c r="A277" s="217">
        <v>799</v>
      </c>
      <c r="B277" s="218" t="s">
        <v>876</v>
      </c>
      <c r="C277" s="219" t="s">
        <v>1041</v>
      </c>
      <c r="D277" s="112">
        <v>0</v>
      </c>
      <c r="E277" s="220">
        <v>10.220000000000001</v>
      </c>
      <c r="F277" s="220">
        <v>0.63</v>
      </c>
      <c r="G277" s="220">
        <v>0.63</v>
      </c>
    </row>
    <row r="278" spans="1:7">
      <c r="A278" s="217">
        <v>799</v>
      </c>
      <c r="B278" s="218" t="s">
        <v>876</v>
      </c>
      <c r="C278" s="219" t="s">
        <v>1042</v>
      </c>
      <c r="D278" s="112">
        <v>0</v>
      </c>
      <c r="E278" s="220">
        <v>227.44</v>
      </c>
      <c r="F278" s="220">
        <v>1.59</v>
      </c>
      <c r="G278" s="220">
        <v>1.59</v>
      </c>
    </row>
    <row r="279" spans="1:7">
      <c r="A279" s="217">
        <v>799</v>
      </c>
      <c r="B279" s="218" t="s">
        <v>876</v>
      </c>
      <c r="C279" s="219" t="s">
        <v>1043</v>
      </c>
      <c r="D279" s="112">
        <v>0</v>
      </c>
      <c r="E279" s="220">
        <v>258.51</v>
      </c>
      <c r="F279" s="220">
        <v>0.85</v>
      </c>
      <c r="G279" s="220">
        <v>0.85</v>
      </c>
    </row>
    <row r="280" spans="1:7">
      <c r="A280" s="217">
        <v>799</v>
      </c>
      <c r="B280" s="218" t="s">
        <v>876</v>
      </c>
      <c r="C280" s="219" t="s">
        <v>1044</v>
      </c>
      <c r="D280" s="112">
        <v>0</v>
      </c>
      <c r="E280" s="220">
        <v>255.51</v>
      </c>
      <c r="F280" s="220">
        <v>0.71</v>
      </c>
      <c r="G280" s="220">
        <v>0.71</v>
      </c>
    </row>
    <row r="281" spans="1:7">
      <c r="A281" s="217">
        <v>799</v>
      </c>
      <c r="B281" s="218" t="s">
        <v>876</v>
      </c>
      <c r="C281" s="219" t="s">
        <v>1045</v>
      </c>
      <c r="D281" s="112">
        <v>0</v>
      </c>
      <c r="E281" s="220">
        <v>119.08</v>
      </c>
      <c r="F281" s="220">
        <v>0.71</v>
      </c>
      <c r="G281" s="220">
        <v>0.71</v>
      </c>
    </row>
    <row r="282" spans="1:7">
      <c r="A282" s="217">
        <v>799</v>
      </c>
      <c r="B282" s="218" t="s">
        <v>876</v>
      </c>
      <c r="C282" s="219" t="s">
        <v>1046</v>
      </c>
      <c r="D282" s="112">
        <v>0</v>
      </c>
      <c r="E282" s="220">
        <v>1.44</v>
      </c>
      <c r="F282" s="220">
        <v>0.63</v>
      </c>
      <c r="G282" s="220">
        <v>0.63</v>
      </c>
    </row>
    <row r="283" spans="1:7">
      <c r="A283" s="217">
        <v>799</v>
      </c>
      <c r="B283" s="218" t="s">
        <v>876</v>
      </c>
      <c r="C283" s="219" t="s">
        <v>1047</v>
      </c>
      <c r="D283" s="112">
        <v>0</v>
      </c>
      <c r="E283" s="220">
        <v>233.8</v>
      </c>
      <c r="F283" s="220">
        <v>1.69</v>
      </c>
      <c r="G283" s="220">
        <v>1.69</v>
      </c>
    </row>
    <row r="284" spans="1:7">
      <c r="A284" s="217">
        <v>799</v>
      </c>
      <c r="B284" s="218" t="s">
        <v>876</v>
      </c>
      <c r="C284" s="219" t="s">
        <v>1048</v>
      </c>
      <c r="D284" s="112">
        <v>0</v>
      </c>
      <c r="E284" s="220">
        <v>0.77</v>
      </c>
      <c r="F284" s="220">
        <v>1.59</v>
      </c>
      <c r="G284" s="220">
        <v>1.59</v>
      </c>
    </row>
    <row r="285" spans="1:7">
      <c r="A285" s="217">
        <v>799</v>
      </c>
      <c r="B285" s="218" t="s">
        <v>876</v>
      </c>
      <c r="C285" s="219" t="s">
        <v>1049</v>
      </c>
      <c r="D285" s="112">
        <v>0</v>
      </c>
      <c r="E285" s="220">
        <v>92.25</v>
      </c>
      <c r="F285" s="220">
        <v>0.71</v>
      </c>
      <c r="G285" s="220">
        <v>0.71</v>
      </c>
    </row>
    <row r="286" spans="1:7">
      <c r="A286" s="217">
        <v>799</v>
      </c>
      <c r="B286" s="218" t="s">
        <v>876</v>
      </c>
      <c r="C286" s="219" t="s">
        <v>1050</v>
      </c>
      <c r="D286" s="112">
        <v>0</v>
      </c>
      <c r="E286" s="220">
        <v>1229.73</v>
      </c>
      <c r="F286" s="220">
        <v>0.71</v>
      </c>
      <c r="G286" s="220">
        <v>0.71</v>
      </c>
    </row>
    <row r="287" spans="1:7">
      <c r="A287" s="217">
        <v>799</v>
      </c>
      <c r="B287" s="218" t="s">
        <v>876</v>
      </c>
      <c r="C287" s="219" t="s">
        <v>1051</v>
      </c>
      <c r="D287" s="112">
        <v>0</v>
      </c>
      <c r="E287" s="220">
        <v>270.14999999999998</v>
      </c>
      <c r="F287" s="220">
        <v>1.8</v>
      </c>
      <c r="G287" s="220">
        <v>1.8</v>
      </c>
    </row>
    <row r="288" spans="1:7">
      <c r="A288" s="217">
        <v>799</v>
      </c>
      <c r="B288" s="218" t="s">
        <v>876</v>
      </c>
      <c r="C288" s="219" t="s">
        <v>1052</v>
      </c>
      <c r="D288" s="112">
        <v>0</v>
      </c>
      <c r="E288" s="220">
        <v>227.44</v>
      </c>
      <c r="F288" s="220">
        <v>1.64</v>
      </c>
      <c r="G288" s="220">
        <v>1.64</v>
      </c>
    </row>
    <row r="289" spans="1:7">
      <c r="A289" s="217">
        <v>799</v>
      </c>
      <c r="B289" s="218" t="s">
        <v>876</v>
      </c>
      <c r="C289" s="219" t="s">
        <v>1053</v>
      </c>
      <c r="D289" s="112">
        <v>0</v>
      </c>
      <c r="E289" s="220">
        <v>386.54</v>
      </c>
      <c r="F289" s="220">
        <v>1.59</v>
      </c>
      <c r="G289" s="220">
        <v>1.59</v>
      </c>
    </row>
    <row r="290" spans="1:7">
      <c r="A290" s="217">
        <v>799</v>
      </c>
      <c r="B290" s="218" t="s">
        <v>876</v>
      </c>
      <c r="C290" s="219" t="s">
        <v>1054</v>
      </c>
      <c r="D290" s="112">
        <v>0</v>
      </c>
      <c r="E290" s="220">
        <v>7.55</v>
      </c>
      <c r="F290" s="220">
        <v>1.46</v>
      </c>
      <c r="G290" s="220">
        <v>1.46</v>
      </c>
    </row>
    <row r="291" spans="1:7">
      <c r="A291" s="217">
        <v>799</v>
      </c>
      <c r="B291" s="218" t="s">
        <v>876</v>
      </c>
      <c r="C291" s="219" t="s">
        <v>1055</v>
      </c>
      <c r="D291" s="112">
        <v>0</v>
      </c>
      <c r="E291" s="220">
        <v>26.89</v>
      </c>
      <c r="F291" s="220">
        <v>0.78</v>
      </c>
      <c r="G291" s="220">
        <v>0.78</v>
      </c>
    </row>
    <row r="292" spans="1:7">
      <c r="A292" s="217">
        <v>799</v>
      </c>
      <c r="B292" s="218" t="s">
        <v>876</v>
      </c>
      <c r="C292" s="219" t="s">
        <v>1056</v>
      </c>
      <c r="D292" s="112">
        <v>0</v>
      </c>
      <c r="E292" s="220">
        <v>1260.4000000000001</v>
      </c>
      <c r="F292" s="220">
        <v>0.71</v>
      </c>
      <c r="G292" s="220">
        <v>0.71</v>
      </c>
    </row>
    <row r="293" spans="1:7">
      <c r="A293" s="217">
        <v>799</v>
      </c>
      <c r="B293" s="218">
        <v>1700053240055</v>
      </c>
      <c r="C293" s="219" t="s">
        <v>1057</v>
      </c>
      <c r="D293" s="112">
        <v>0</v>
      </c>
      <c r="E293" s="220">
        <v>5.35</v>
      </c>
      <c r="F293" s="220">
        <v>1.51</v>
      </c>
      <c r="G293" s="220">
        <v>1.51</v>
      </c>
    </row>
    <row r="294" spans="1:7">
      <c r="A294" s="217">
        <v>799</v>
      </c>
      <c r="B294" s="218" t="s">
        <v>876</v>
      </c>
      <c r="C294" s="219" t="s">
        <v>1058</v>
      </c>
      <c r="D294" s="112">
        <v>0</v>
      </c>
      <c r="E294" s="220">
        <v>361.07</v>
      </c>
      <c r="F294" s="220">
        <v>1.59</v>
      </c>
      <c r="G294" s="220">
        <v>1.59</v>
      </c>
    </row>
    <row r="295" spans="1:7">
      <c r="A295" s="217">
        <v>799</v>
      </c>
      <c r="B295" s="218" t="s">
        <v>876</v>
      </c>
      <c r="C295" s="219" t="s">
        <v>1059</v>
      </c>
      <c r="D295" s="112">
        <v>0</v>
      </c>
      <c r="E295" s="220">
        <v>153.41999999999999</v>
      </c>
      <c r="F295" s="220">
        <v>0.85</v>
      </c>
      <c r="G295" s="220">
        <v>0.85</v>
      </c>
    </row>
    <row r="296" spans="1:7">
      <c r="A296" s="217">
        <v>799</v>
      </c>
      <c r="B296" s="218" t="s">
        <v>876</v>
      </c>
      <c r="C296" s="219" t="s">
        <v>1060</v>
      </c>
      <c r="D296" s="112">
        <v>0</v>
      </c>
      <c r="E296" s="220">
        <v>19.28</v>
      </c>
      <c r="F296" s="220">
        <v>1.74</v>
      </c>
      <c r="G296" s="220">
        <v>1.74</v>
      </c>
    </row>
    <row r="297" spans="1:7">
      <c r="A297" s="217">
        <v>799</v>
      </c>
      <c r="B297" s="218" t="s">
        <v>876</v>
      </c>
      <c r="C297" s="219" t="s">
        <v>1061</v>
      </c>
      <c r="D297" s="112">
        <v>0</v>
      </c>
      <c r="E297" s="220">
        <v>190.15</v>
      </c>
      <c r="F297" s="220">
        <v>1.64</v>
      </c>
      <c r="G297" s="220">
        <v>1.64</v>
      </c>
    </row>
    <row r="298" spans="1:7">
      <c r="A298" s="217">
        <v>799</v>
      </c>
      <c r="B298" s="218" t="s">
        <v>876</v>
      </c>
      <c r="C298" s="219" t="s">
        <v>1062</v>
      </c>
      <c r="D298" s="112">
        <v>0</v>
      </c>
      <c r="E298" s="220">
        <v>355.41</v>
      </c>
      <c r="F298" s="220">
        <v>1.59</v>
      </c>
      <c r="G298" s="220">
        <v>1.59</v>
      </c>
    </row>
    <row r="299" spans="1:7">
      <c r="A299" s="217">
        <v>799</v>
      </c>
      <c r="B299" s="218" t="s">
        <v>876</v>
      </c>
      <c r="C299" s="219" t="s">
        <v>1063</v>
      </c>
      <c r="D299" s="112">
        <v>0</v>
      </c>
      <c r="E299" s="220">
        <v>443.88</v>
      </c>
      <c r="F299" s="220">
        <v>2.41</v>
      </c>
      <c r="G299" s="220">
        <v>2.41</v>
      </c>
    </row>
    <row r="300" spans="1:7">
      <c r="A300" s="217">
        <v>799</v>
      </c>
      <c r="B300" s="218" t="s">
        <v>876</v>
      </c>
      <c r="C300" s="219" t="s">
        <v>1064</v>
      </c>
      <c r="D300" s="112">
        <v>0</v>
      </c>
      <c r="E300" s="220">
        <v>332.04</v>
      </c>
      <c r="F300" s="220">
        <v>1.59</v>
      </c>
      <c r="G300" s="220">
        <v>1.59</v>
      </c>
    </row>
    <row r="301" spans="1:7">
      <c r="A301" s="217">
        <v>799</v>
      </c>
      <c r="B301" s="218" t="s">
        <v>876</v>
      </c>
      <c r="C301" s="219" t="s">
        <v>1065</v>
      </c>
      <c r="D301" s="112">
        <v>0</v>
      </c>
      <c r="E301" s="220">
        <v>524.4</v>
      </c>
      <c r="F301" s="220">
        <v>0.85</v>
      </c>
      <c r="G301" s="220">
        <v>0.85</v>
      </c>
    </row>
    <row r="302" spans="1:7">
      <c r="A302" s="217">
        <v>799</v>
      </c>
      <c r="B302" s="218" t="s">
        <v>876</v>
      </c>
      <c r="C302" s="219" t="s">
        <v>1066</v>
      </c>
      <c r="D302" s="112">
        <v>0</v>
      </c>
      <c r="E302" s="220">
        <v>493.67</v>
      </c>
      <c r="F302" s="220">
        <v>1.59</v>
      </c>
      <c r="G302" s="220">
        <v>1.59</v>
      </c>
    </row>
    <row r="303" spans="1:7">
      <c r="A303" s="217">
        <v>799</v>
      </c>
      <c r="B303" s="218" t="s">
        <v>876</v>
      </c>
      <c r="C303" s="219" t="s">
        <v>1067</v>
      </c>
      <c r="D303" s="112">
        <v>0</v>
      </c>
      <c r="E303" s="220">
        <v>9.75</v>
      </c>
      <c r="F303" s="220">
        <v>1.59</v>
      </c>
      <c r="G303" s="220">
        <v>1.59</v>
      </c>
    </row>
    <row r="304" spans="1:7">
      <c r="A304" s="217">
        <v>799</v>
      </c>
      <c r="B304" s="218" t="s">
        <v>876</v>
      </c>
      <c r="C304" s="219" t="s">
        <v>1068</v>
      </c>
      <c r="D304" s="112">
        <v>0</v>
      </c>
      <c r="E304" s="220">
        <v>8.92</v>
      </c>
      <c r="F304" s="220">
        <v>1.59</v>
      </c>
      <c r="G304" s="220">
        <v>1.59</v>
      </c>
    </row>
    <row r="305" spans="1:7">
      <c r="A305" s="217">
        <v>799</v>
      </c>
      <c r="B305" s="218" t="s">
        <v>876</v>
      </c>
      <c r="C305" s="219" t="s">
        <v>1069</v>
      </c>
      <c r="D305" s="112">
        <v>0</v>
      </c>
      <c r="E305" s="220">
        <v>89.81</v>
      </c>
      <c r="F305" s="220">
        <v>0.85</v>
      </c>
      <c r="G305" s="220">
        <v>0.85</v>
      </c>
    </row>
    <row r="306" spans="1:7">
      <c r="A306" s="217">
        <v>799</v>
      </c>
      <c r="B306" s="218" t="s">
        <v>876</v>
      </c>
      <c r="C306" s="219" t="s">
        <v>1070</v>
      </c>
      <c r="D306" s="112">
        <v>0</v>
      </c>
      <c r="E306" s="220">
        <v>443.81</v>
      </c>
      <c r="F306" s="220">
        <v>0.56000000000000005</v>
      </c>
      <c r="G306" s="220">
        <v>0.56000000000000005</v>
      </c>
    </row>
    <row r="307" spans="1:7">
      <c r="A307" s="217">
        <v>799</v>
      </c>
      <c r="B307" s="218" t="s">
        <v>876</v>
      </c>
      <c r="C307" s="219" t="s">
        <v>1071</v>
      </c>
      <c r="D307" s="112">
        <v>0</v>
      </c>
      <c r="E307" s="220">
        <v>4.3099999999999996</v>
      </c>
      <c r="F307" s="220">
        <v>1.69</v>
      </c>
      <c r="G307" s="220">
        <v>1.69</v>
      </c>
    </row>
    <row r="308" spans="1:7">
      <c r="A308" s="217">
        <v>799</v>
      </c>
      <c r="B308" s="218" t="s">
        <v>876</v>
      </c>
      <c r="C308" s="219" t="s">
        <v>1072</v>
      </c>
      <c r="D308" s="112">
        <v>0</v>
      </c>
      <c r="E308" s="220">
        <v>443.81</v>
      </c>
      <c r="F308" s="220">
        <v>0.56000000000000005</v>
      </c>
      <c r="G308" s="220">
        <v>0.56000000000000005</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90"/>
  <sheetViews>
    <sheetView zoomScale="90" zoomScaleNormal="90" zoomScaleSheetLayoutView="100" workbookViewId="0">
      <selection sqref="A1:G1"/>
    </sheetView>
  </sheetViews>
  <sheetFormatPr defaultRowHeight="12.75"/>
  <cols>
    <col min="1" max="1" width="14.7109375" style="61" customWidth="1"/>
    <col min="2" max="2" width="23.140625" style="61" customWidth="1"/>
    <col min="3" max="3" width="17.28515625" style="67" customWidth="1"/>
    <col min="4" max="4" width="16" style="67" customWidth="1"/>
    <col min="5" max="5" width="15.85546875" style="68" customWidth="1"/>
    <col min="6" max="7" width="15.85546875" style="69" customWidth="1"/>
    <col min="8" max="16384" width="9.140625" style="61"/>
  </cols>
  <sheetData>
    <row r="1" spans="1:7" ht="37.5" customHeight="1">
      <c r="A1" s="273" t="s">
        <v>181</v>
      </c>
      <c r="B1" s="274"/>
      <c r="C1" s="274"/>
      <c r="D1" s="274"/>
      <c r="E1" s="274"/>
      <c r="F1" s="274"/>
      <c r="G1" s="274"/>
    </row>
    <row r="2" spans="1:7" s="62" customFormat="1" ht="43.5" customHeight="1">
      <c r="A2" s="265" t="str">
        <f>Overview!B4&amp; " - Effective from "&amp;Overview!D4&amp;" - "&amp;Overview!E4&amp;" EDCM export charges"</f>
        <v>Scottish Hydro Electric Power Distribution plc - Effective from 1 April 2020 - Final EDCM export charges</v>
      </c>
      <c r="B2" s="266"/>
      <c r="C2" s="266"/>
      <c r="D2" s="266"/>
      <c r="E2" s="266"/>
      <c r="F2" s="266"/>
      <c r="G2" s="267"/>
    </row>
    <row r="3" spans="1:7" s="97" customFormat="1" ht="18">
      <c r="A3" s="101"/>
      <c r="B3" s="101"/>
      <c r="C3" s="101"/>
      <c r="D3" s="102"/>
      <c r="E3" s="103"/>
      <c r="F3" s="103"/>
      <c r="G3" s="104"/>
    </row>
    <row r="4" spans="1:7" ht="51">
      <c r="A4" s="64" t="s">
        <v>713</v>
      </c>
      <c r="B4" s="63" t="s">
        <v>470</v>
      </c>
      <c r="C4" s="65" t="s">
        <v>720</v>
      </c>
      <c r="D4" s="65" t="s">
        <v>632</v>
      </c>
      <c r="E4" s="65" t="s">
        <v>487</v>
      </c>
      <c r="F4" s="65" t="s">
        <v>628</v>
      </c>
      <c r="G4" s="65" t="s">
        <v>690</v>
      </c>
    </row>
    <row r="5" spans="1:7">
      <c r="A5" s="217">
        <v>530</v>
      </c>
      <c r="B5" s="218">
        <v>1700052708460</v>
      </c>
      <c r="C5" s="219" t="s">
        <v>755</v>
      </c>
      <c r="D5" s="110">
        <v>0</v>
      </c>
      <c r="E5" s="111">
        <v>164.62</v>
      </c>
      <c r="F5" s="111">
        <v>0.05</v>
      </c>
      <c r="G5" s="111">
        <v>0.05</v>
      </c>
    </row>
    <row r="6" spans="1:7">
      <c r="A6" s="217">
        <v>520</v>
      </c>
      <c r="B6" s="218">
        <v>1700051732541</v>
      </c>
      <c r="C6" s="219" t="s">
        <v>756</v>
      </c>
      <c r="D6" s="110">
        <v>0</v>
      </c>
      <c r="E6" s="111">
        <v>285.82</v>
      </c>
      <c r="F6" s="111">
        <v>0.05</v>
      </c>
      <c r="G6" s="111">
        <v>0.05</v>
      </c>
    </row>
    <row r="7" spans="1:7">
      <c r="A7" s="217">
        <v>520</v>
      </c>
      <c r="B7" s="218">
        <v>1700051732550</v>
      </c>
      <c r="C7" s="219" t="s">
        <v>757</v>
      </c>
      <c r="D7" s="110">
        <v>0</v>
      </c>
      <c r="E7" s="111">
        <v>284.58</v>
      </c>
      <c r="F7" s="111">
        <v>0.05</v>
      </c>
      <c r="G7" s="111">
        <v>0.05</v>
      </c>
    </row>
    <row r="8" spans="1:7">
      <c r="A8" s="217">
        <v>522</v>
      </c>
      <c r="B8" s="218">
        <v>1700051734177</v>
      </c>
      <c r="C8" s="219" t="s">
        <v>758</v>
      </c>
      <c r="D8" s="110">
        <v>0</v>
      </c>
      <c r="E8" s="111">
        <v>195.14</v>
      </c>
      <c r="F8" s="111">
        <v>0.05</v>
      </c>
      <c r="G8" s="111">
        <v>0.05</v>
      </c>
    </row>
    <row r="9" spans="1:7">
      <c r="A9" s="217">
        <v>522</v>
      </c>
      <c r="B9" s="218">
        <v>1700051737372</v>
      </c>
      <c r="C9" s="219" t="s">
        <v>759</v>
      </c>
      <c r="D9" s="110">
        <v>0</v>
      </c>
      <c r="E9" s="111">
        <v>210.49</v>
      </c>
      <c r="F9" s="111">
        <v>0.05</v>
      </c>
      <c r="G9" s="111">
        <v>0.05</v>
      </c>
    </row>
    <row r="10" spans="1:7">
      <c r="A10" s="217">
        <v>522</v>
      </c>
      <c r="B10" s="218">
        <v>1700051734121</v>
      </c>
      <c r="C10" s="219" t="s">
        <v>760</v>
      </c>
      <c r="D10" s="110">
        <v>0</v>
      </c>
      <c r="E10" s="111">
        <v>279.60000000000002</v>
      </c>
      <c r="F10" s="111">
        <v>0.05</v>
      </c>
      <c r="G10" s="111">
        <v>0.05</v>
      </c>
    </row>
    <row r="11" spans="1:7">
      <c r="A11" s="217">
        <v>523</v>
      </c>
      <c r="B11" s="218">
        <v>1700051733944</v>
      </c>
      <c r="C11" s="219" t="s">
        <v>761</v>
      </c>
      <c r="D11" s="110">
        <v>0</v>
      </c>
      <c r="E11" s="111">
        <v>148.18</v>
      </c>
      <c r="F11" s="111">
        <v>0.05</v>
      </c>
      <c r="G11" s="111">
        <v>0.05</v>
      </c>
    </row>
    <row r="12" spans="1:7">
      <c r="A12" s="217">
        <v>524</v>
      </c>
      <c r="B12" s="218">
        <v>1700051765723</v>
      </c>
      <c r="C12" s="219" t="s">
        <v>762</v>
      </c>
      <c r="D12" s="110">
        <v>0</v>
      </c>
      <c r="E12" s="111">
        <v>0</v>
      </c>
      <c r="F12" s="111">
        <v>0</v>
      </c>
      <c r="G12" s="111">
        <v>0</v>
      </c>
    </row>
    <row r="13" spans="1:7">
      <c r="A13" s="217">
        <v>525</v>
      </c>
      <c r="B13" s="218">
        <v>1700051732268</v>
      </c>
      <c r="C13" s="219" t="s">
        <v>763</v>
      </c>
      <c r="D13" s="110">
        <v>0</v>
      </c>
      <c r="E13" s="111">
        <v>0</v>
      </c>
      <c r="F13" s="111">
        <v>0</v>
      </c>
      <c r="G13" s="111">
        <v>0</v>
      </c>
    </row>
    <row r="14" spans="1:7">
      <c r="A14" s="217">
        <v>526</v>
      </c>
      <c r="B14" s="218">
        <v>1700051730386</v>
      </c>
      <c r="C14" s="219" t="s">
        <v>764</v>
      </c>
      <c r="D14" s="110">
        <v>0</v>
      </c>
      <c r="E14" s="111">
        <v>0</v>
      </c>
      <c r="F14" s="111">
        <v>0.05</v>
      </c>
      <c r="G14" s="111">
        <v>0.05</v>
      </c>
    </row>
    <row r="15" spans="1:7">
      <c r="A15" s="217">
        <v>527</v>
      </c>
      <c r="B15" s="218">
        <v>1700052157585</v>
      </c>
      <c r="C15" s="219" t="s">
        <v>765</v>
      </c>
      <c r="D15" s="110">
        <v>0</v>
      </c>
      <c r="E15" s="111">
        <v>0</v>
      </c>
      <c r="F15" s="111">
        <v>0</v>
      </c>
      <c r="G15" s="111">
        <v>0</v>
      </c>
    </row>
    <row r="16" spans="1:7">
      <c r="A16" s="217">
        <v>913</v>
      </c>
      <c r="B16" s="218">
        <v>1700051748160</v>
      </c>
      <c r="C16" s="219" t="s">
        <v>767</v>
      </c>
      <c r="D16" s="110">
        <v>0</v>
      </c>
      <c r="E16" s="111">
        <v>0</v>
      </c>
      <c r="F16" s="111">
        <v>0</v>
      </c>
      <c r="G16" s="111">
        <v>0</v>
      </c>
    </row>
    <row r="17" spans="1:7">
      <c r="A17" s="217">
        <v>914</v>
      </c>
      <c r="B17" s="218">
        <v>1700051731539</v>
      </c>
      <c r="C17" s="219" t="s">
        <v>768</v>
      </c>
      <c r="D17" s="110">
        <v>0</v>
      </c>
      <c r="E17" s="111">
        <v>495.69</v>
      </c>
      <c r="F17" s="111">
        <v>0.05</v>
      </c>
      <c r="G17" s="111">
        <v>0.05</v>
      </c>
    </row>
    <row r="18" spans="1:7">
      <c r="A18" s="217">
        <v>915</v>
      </c>
      <c r="B18" s="218">
        <v>1700051731548</v>
      </c>
      <c r="C18" s="219" t="s">
        <v>769</v>
      </c>
      <c r="D18" s="110">
        <v>0</v>
      </c>
      <c r="E18" s="111">
        <v>478.85</v>
      </c>
      <c r="F18" s="111">
        <v>0.05</v>
      </c>
      <c r="G18" s="111">
        <v>0.05</v>
      </c>
    </row>
    <row r="19" spans="1:7">
      <c r="A19" s="217">
        <v>8707</v>
      </c>
      <c r="B19" s="218">
        <v>8707</v>
      </c>
      <c r="C19" s="219" t="s">
        <v>770</v>
      </c>
      <c r="D19" s="110">
        <v>0</v>
      </c>
      <c r="E19" s="111">
        <v>0</v>
      </c>
      <c r="F19" s="111">
        <v>0</v>
      </c>
      <c r="G19" s="111">
        <v>0</v>
      </c>
    </row>
    <row r="20" spans="1:7">
      <c r="A20" s="217">
        <v>917</v>
      </c>
      <c r="B20" s="218">
        <v>1700051731282</v>
      </c>
      <c r="C20" s="219" t="s">
        <v>771</v>
      </c>
      <c r="D20" s="110">
        <v>0</v>
      </c>
      <c r="E20" s="111">
        <v>612.17999999999995</v>
      </c>
      <c r="F20" s="111">
        <v>0.05</v>
      </c>
      <c r="G20" s="111">
        <v>0.05</v>
      </c>
    </row>
    <row r="21" spans="1:7">
      <c r="A21" s="217">
        <v>918</v>
      </c>
      <c r="B21" s="218">
        <v>1700051955940</v>
      </c>
      <c r="C21" s="219" t="s">
        <v>772</v>
      </c>
      <c r="D21" s="110">
        <v>0</v>
      </c>
      <c r="E21" s="111">
        <v>0</v>
      </c>
      <c r="F21" s="111">
        <v>0</v>
      </c>
      <c r="G21" s="111">
        <v>0</v>
      </c>
    </row>
    <row r="22" spans="1:7">
      <c r="A22" s="217">
        <v>837</v>
      </c>
      <c r="B22" s="218">
        <v>1700051771578</v>
      </c>
      <c r="C22" s="219" t="s">
        <v>773</v>
      </c>
      <c r="D22" s="110">
        <v>0</v>
      </c>
      <c r="E22" s="111">
        <v>0</v>
      </c>
      <c r="F22" s="111">
        <v>0</v>
      </c>
      <c r="G22" s="111">
        <v>0</v>
      </c>
    </row>
    <row r="23" spans="1:7">
      <c r="A23" s="217">
        <v>8328</v>
      </c>
      <c r="B23" s="218">
        <v>8328</v>
      </c>
      <c r="C23" s="219" t="s">
        <v>774</v>
      </c>
      <c r="D23" s="110">
        <v>0</v>
      </c>
      <c r="E23" s="111">
        <v>14761.14</v>
      </c>
      <c r="F23" s="111">
        <v>0.05</v>
      </c>
      <c r="G23" s="111">
        <v>0.05</v>
      </c>
    </row>
    <row r="24" spans="1:7">
      <c r="A24" s="217">
        <v>922</v>
      </c>
      <c r="B24" s="218">
        <v>1700051732133</v>
      </c>
      <c r="C24" s="219" t="s">
        <v>775</v>
      </c>
      <c r="D24" s="110">
        <v>0</v>
      </c>
      <c r="E24" s="111">
        <v>0</v>
      </c>
      <c r="F24" s="111">
        <v>0</v>
      </c>
      <c r="G24" s="111">
        <v>0</v>
      </c>
    </row>
    <row r="25" spans="1:7">
      <c r="A25" s="217">
        <v>8696</v>
      </c>
      <c r="B25" s="218">
        <v>8696</v>
      </c>
      <c r="C25" s="219" t="s">
        <v>776</v>
      </c>
      <c r="D25" s="110">
        <v>0</v>
      </c>
      <c r="E25" s="111">
        <v>0</v>
      </c>
      <c r="F25" s="111">
        <v>0</v>
      </c>
      <c r="G25" s="111">
        <v>0</v>
      </c>
    </row>
    <row r="26" spans="1:7">
      <c r="A26" s="217">
        <v>923</v>
      </c>
      <c r="B26" s="218">
        <v>1700051976560</v>
      </c>
      <c r="C26" s="219" t="s">
        <v>777</v>
      </c>
      <c r="D26" s="110">
        <v>0</v>
      </c>
      <c r="E26" s="111">
        <v>0</v>
      </c>
      <c r="F26" s="111">
        <v>0</v>
      </c>
      <c r="G26" s="111">
        <v>0</v>
      </c>
    </row>
    <row r="27" spans="1:7">
      <c r="A27" s="217">
        <v>924</v>
      </c>
      <c r="B27" s="218">
        <v>1700052029856</v>
      </c>
      <c r="C27" s="219" t="s">
        <v>778</v>
      </c>
      <c r="D27" s="110">
        <v>0</v>
      </c>
      <c r="E27" s="111">
        <v>0</v>
      </c>
      <c r="F27" s="111">
        <v>0</v>
      </c>
      <c r="G27" s="111">
        <v>0</v>
      </c>
    </row>
    <row r="28" spans="1:7">
      <c r="A28" s="217">
        <v>925</v>
      </c>
      <c r="B28" s="218">
        <v>1700051780216</v>
      </c>
      <c r="C28" s="219" t="s">
        <v>779</v>
      </c>
      <c r="D28" s="110">
        <v>0</v>
      </c>
      <c r="E28" s="111">
        <v>0</v>
      </c>
      <c r="F28" s="111">
        <v>0</v>
      </c>
      <c r="G28" s="111">
        <v>0</v>
      </c>
    </row>
    <row r="29" spans="1:7">
      <c r="A29" s="217">
        <v>926</v>
      </c>
      <c r="B29" s="218">
        <v>1700051822559</v>
      </c>
      <c r="C29" s="219" t="s">
        <v>780</v>
      </c>
      <c r="D29" s="110">
        <v>0</v>
      </c>
      <c r="E29" s="111">
        <v>0</v>
      </c>
      <c r="F29" s="111">
        <v>0</v>
      </c>
      <c r="G29" s="111">
        <v>0</v>
      </c>
    </row>
    <row r="30" spans="1:7">
      <c r="A30" s="217">
        <v>8699</v>
      </c>
      <c r="B30" s="218">
        <v>8699</v>
      </c>
      <c r="C30" s="219" t="s">
        <v>781</v>
      </c>
      <c r="D30" s="110">
        <v>0</v>
      </c>
      <c r="E30" s="111">
        <v>0</v>
      </c>
      <c r="F30" s="111">
        <v>0</v>
      </c>
      <c r="G30" s="111">
        <v>0</v>
      </c>
    </row>
    <row r="31" spans="1:7">
      <c r="A31" s="217">
        <v>8699</v>
      </c>
      <c r="B31" s="218">
        <v>8699</v>
      </c>
      <c r="C31" s="219" t="s">
        <v>782</v>
      </c>
      <c r="D31" s="110">
        <v>0</v>
      </c>
      <c r="E31" s="111">
        <v>0</v>
      </c>
      <c r="F31" s="111">
        <v>0</v>
      </c>
      <c r="G31" s="111">
        <v>0</v>
      </c>
    </row>
    <row r="32" spans="1:7">
      <c r="A32" s="217">
        <v>927</v>
      </c>
      <c r="B32" s="218">
        <v>1700051782710</v>
      </c>
      <c r="C32" s="219" t="s">
        <v>783</v>
      </c>
      <c r="D32" s="110">
        <v>0</v>
      </c>
      <c r="E32" s="111">
        <v>0</v>
      </c>
      <c r="F32" s="111">
        <v>0</v>
      </c>
      <c r="G32" s="111">
        <v>0</v>
      </c>
    </row>
    <row r="33" spans="1:7">
      <c r="A33" s="217">
        <v>930</v>
      </c>
      <c r="B33" s="218">
        <v>1700051732286</v>
      </c>
      <c r="C33" s="219" t="s">
        <v>784</v>
      </c>
      <c r="D33" s="110">
        <v>0</v>
      </c>
      <c r="E33" s="111">
        <v>0</v>
      </c>
      <c r="F33" s="111">
        <v>0</v>
      </c>
      <c r="G33" s="111">
        <v>0</v>
      </c>
    </row>
    <row r="34" spans="1:7">
      <c r="A34" s="217">
        <v>931</v>
      </c>
      <c r="B34" s="218">
        <v>1700051732374</v>
      </c>
      <c r="C34" s="219" t="s">
        <v>785</v>
      </c>
      <c r="D34" s="110">
        <v>0</v>
      </c>
      <c r="E34" s="111">
        <v>0</v>
      </c>
      <c r="F34" s="111">
        <v>0</v>
      </c>
      <c r="G34" s="111">
        <v>0</v>
      </c>
    </row>
    <row r="35" spans="1:7">
      <c r="A35" s="217">
        <v>932</v>
      </c>
      <c r="B35" s="218">
        <v>1700052249999</v>
      </c>
      <c r="C35" s="219" t="s">
        <v>786</v>
      </c>
      <c r="D35" s="110">
        <v>0</v>
      </c>
      <c r="E35" s="111">
        <v>1514.52</v>
      </c>
      <c r="F35" s="111">
        <v>0.05</v>
      </c>
      <c r="G35" s="111">
        <v>0.05</v>
      </c>
    </row>
    <row r="36" spans="1:7">
      <c r="A36" s="217">
        <v>987</v>
      </c>
      <c r="B36" s="218">
        <v>1700051754011</v>
      </c>
      <c r="C36" s="219" t="s">
        <v>787</v>
      </c>
      <c r="D36" s="110">
        <v>0</v>
      </c>
      <c r="E36" s="111">
        <v>0</v>
      </c>
      <c r="F36" s="111">
        <v>0</v>
      </c>
      <c r="G36" s="111">
        <v>0</v>
      </c>
    </row>
    <row r="37" spans="1:7">
      <c r="A37" s="217">
        <v>8688</v>
      </c>
      <c r="B37" s="218">
        <v>8688</v>
      </c>
      <c r="C37" s="219" t="s">
        <v>788</v>
      </c>
      <c r="D37" s="110">
        <v>0</v>
      </c>
      <c r="E37" s="111">
        <v>483.6</v>
      </c>
      <c r="F37" s="111">
        <v>0.05</v>
      </c>
      <c r="G37" s="111">
        <v>0.05</v>
      </c>
    </row>
    <row r="38" spans="1:7">
      <c r="A38" s="217">
        <v>935</v>
      </c>
      <c r="B38" s="218">
        <v>1700051775660</v>
      </c>
      <c r="C38" s="219" t="s">
        <v>789</v>
      </c>
      <c r="D38" s="110">
        <v>0</v>
      </c>
      <c r="E38" s="111">
        <v>0</v>
      </c>
      <c r="F38" s="111">
        <v>0</v>
      </c>
      <c r="G38" s="111">
        <v>0</v>
      </c>
    </row>
    <row r="39" spans="1:7">
      <c r="A39" s="217">
        <v>936</v>
      </c>
      <c r="B39" s="218">
        <v>1700051775670</v>
      </c>
      <c r="C39" s="219" t="s">
        <v>790</v>
      </c>
      <c r="D39" s="110">
        <v>0</v>
      </c>
      <c r="E39" s="111">
        <v>0</v>
      </c>
      <c r="F39" s="111">
        <v>0</v>
      </c>
      <c r="G39" s="111">
        <v>0</v>
      </c>
    </row>
    <row r="40" spans="1:7">
      <c r="A40" s="217">
        <v>937</v>
      </c>
      <c r="B40" s="218">
        <v>1700051732310</v>
      </c>
      <c r="C40" s="219" t="s">
        <v>791</v>
      </c>
      <c r="D40" s="110">
        <v>0</v>
      </c>
      <c r="E40" s="111">
        <v>0</v>
      </c>
      <c r="F40" s="111">
        <v>0</v>
      </c>
      <c r="G40" s="111">
        <v>0</v>
      </c>
    </row>
    <row r="41" spans="1:7">
      <c r="A41" s="217">
        <v>938</v>
      </c>
      <c r="B41" s="218">
        <v>1700051734195</v>
      </c>
      <c r="C41" s="219" t="s">
        <v>792</v>
      </c>
      <c r="D41" s="110">
        <v>0</v>
      </c>
      <c r="E41" s="111">
        <v>608.20000000000005</v>
      </c>
      <c r="F41" s="111">
        <v>0.05</v>
      </c>
      <c r="G41" s="111">
        <v>0.05</v>
      </c>
    </row>
    <row r="42" spans="1:7">
      <c r="A42" s="217">
        <v>939</v>
      </c>
      <c r="B42" s="218">
        <v>1700051734200</v>
      </c>
      <c r="C42" s="219" t="s">
        <v>793</v>
      </c>
      <c r="D42" s="110">
        <v>0</v>
      </c>
      <c r="E42" s="111">
        <v>608.20000000000005</v>
      </c>
      <c r="F42" s="111">
        <v>0.05</v>
      </c>
      <c r="G42" s="111">
        <v>0.05</v>
      </c>
    </row>
    <row r="43" spans="1:7">
      <c r="A43" s="217">
        <v>940</v>
      </c>
      <c r="B43" s="218">
        <v>1700051781520</v>
      </c>
      <c r="C43" s="219" t="s">
        <v>794</v>
      </c>
      <c r="D43" s="110">
        <v>0</v>
      </c>
      <c r="E43" s="111">
        <v>0</v>
      </c>
      <c r="F43" s="111">
        <v>0</v>
      </c>
      <c r="G43" s="111">
        <v>0</v>
      </c>
    </row>
    <row r="44" spans="1:7">
      <c r="A44" s="217">
        <v>941</v>
      </c>
      <c r="B44" s="218">
        <v>1700051733536</v>
      </c>
      <c r="C44" s="219" t="s">
        <v>795</v>
      </c>
      <c r="D44" s="110">
        <v>0</v>
      </c>
      <c r="E44" s="111">
        <v>644.29999999999995</v>
      </c>
      <c r="F44" s="111">
        <v>0.05</v>
      </c>
      <c r="G44" s="111">
        <v>0.05</v>
      </c>
    </row>
    <row r="45" spans="1:7">
      <c r="A45" s="217">
        <v>942</v>
      </c>
      <c r="B45" s="218">
        <v>1700051733689</v>
      </c>
      <c r="C45" s="219" t="s">
        <v>796</v>
      </c>
      <c r="D45" s="110">
        <v>0</v>
      </c>
      <c r="E45" s="111">
        <v>514.82000000000005</v>
      </c>
      <c r="F45" s="111">
        <v>0.05</v>
      </c>
      <c r="G45" s="111">
        <v>0.05</v>
      </c>
    </row>
    <row r="46" spans="1:7">
      <c r="A46" s="217">
        <v>943</v>
      </c>
      <c r="B46" s="218">
        <v>1700051746961</v>
      </c>
      <c r="C46" s="219" t="s">
        <v>797</v>
      </c>
      <c r="D46" s="110">
        <v>0</v>
      </c>
      <c r="E46" s="111">
        <v>0</v>
      </c>
      <c r="F46" s="111">
        <v>0</v>
      </c>
      <c r="G46" s="111">
        <v>0</v>
      </c>
    </row>
    <row r="47" spans="1:7">
      <c r="A47" s="217">
        <v>944</v>
      </c>
      <c r="B47" s="218">
        <v>1700051957655</v>
      </c>
      <c r="C47" s="219" t="s">
        <v>798</v>
      </c>
      <c r="D47" s="110">
        <v>0</v>
      </c>
      <c r="E47" s="111">
        <v>0</v>
      </c>
      <c r="F47" s="111">
        <v>0</v>
      </c>
      <c r="G47" s="111">
        <v>0</v>
      </c>
    </row>
    <row r="48" spans="1:7">
      <c r="A48" s="217">
        <v>945</v>
      </c>
      <c r="B48" s="218">
        <v>1700052002710</v>
      </c>
      <c r="C48" s="219" t="s">
        <v>799</v>
      </c>
      <c r="D48" s="110">
        <v>0</v>
      </c>
      <c r="E48" s="111">
        <v>0</v>
      </c>
      <c r="F48" s="111">
        <v>0</v>
      </c>
      <c r="G48" s="111">
        <v>0</v>
      </c>
    </row>
    <row r="49" spans="1:7">
      <c r="A49" s="217">
        <v>946</v>
      </c>
      <c r="B49" s="218">
        <v>1700052002739</v>
      </c>
      <c r="C49" s="219" t="s">
        <v>800</v>
      </c>
      <c r="D49" s="110">
        <v>0</v>
      </c>
      <c r="E49" s="111">
        <v>0</v>
      </c>
      <c r="F49" s="111">
        <v>0</v>
      </c>
      <c r="G49" s="111">
        <v>0</v>
      </c>
    </row>
    <row r="50" spans="1:7">
      <c r="A50" s="217">
        <v>948</v>
      </c>
      <c r="B50" s="218">
        <v>1700051956457</v>
      </c>
      <c r="C50" s="219" t="s">
        <v>801</v>
      </c>
      <c r="D50" s="110">
        <v>0</v>
      </c>
      <c r="E50" s="111">
        <v>0</v>
      </c>
      <c r="F50" s="111">
        <v>0</v>
      </c>
      <c r="G50" s="111">
        <v>0</v>
      </c>
    </row>
    <row r="51" spans="1:7">
      <c r="A51" s="217">
        <v>949</v>
      </c>
      <c r="B51" s="218">
        <v>1700051732151</v>
      </c>
      <c r="C51" s="219" t="s">
        <v>802</v>
      </c>
      <c r="D51" s="110">
        <v>0</v>
      </c>
      <c r="E51" s="111">
        <v>708.67</v>
      </c>
      <c r="F51" s="111">
        <v>0.05</v>
      </c>
      <c r="G51" s="111">
        <v>0.05</v>
      </c>
    </row>
    <row r="52" spans="1:7">
      <c r="A52" s="217">
        <v>953</v>
      </c>
      <c r="B52" s="218">
        <v>1700051965052</v>
      </c>
      <c r="C52" s="219" t="s">
        <v>803</v>
      </c>
      <c r="D52" s="110">
        <v>0</v>
      </c>
      <c r="E52" s="111">
        <v>1106.03</v>
      </c>
      <c r="F52" s="111">
        <v>0.05</v>
      </c>
      <c r="G52" s="111">
        <v>0.05</v>
      </c>
    </row>
    <row r="53" spans="1:7">
      <c r="A53" s="217">
        <v>954</v>
      </c>
      <c r="B53" s="218">
        <v>1700051734103</v>
      </c>
      <c r="C53" s="219" t="s">
        <v>804</v>
      </c>
      <c r="D53" s="110">
        <v>0</v>
      </c>
      <c r="E53" s="111">
        <v>81.87</v>
      </c>
      <c r="F53" s="111">
        <v>0.05</v>
      </c>
      <c r="G53" s="111">
        <v>0.05</v>
      </c>
    </row>
    <row r="54" spans="1:7">
      <c r="A54" s="217">
        <v>956</v>
      </c>
      <c r="B54" s="218">
        <v>1700051770403</v>
      </c>
      <c r="C54" s="219" t="s">
        <v>805</v>
      </c>
      <c r="D54" s="110">
        <v>0</v>
      </c>
      <c r="E54" s="111">
        <v>0</v>
      </c>
      <c r="F54" s="111">
        <v>0</v>
      </c>
      <c r="G54" s="111">
        <v>0</v>
      </c>
    </row>
    <row r="55" spans="1:7">
      <c r="A55" s="217">
        <v>958</v>
      </c>
      <c r="B55" s="218">
        <v>1700051732417</v>
      </c>
      <c r="C55" s="219" t="s">
        <v>806</v>
      </c>
      <c r="D55" s="110">
        <v>0</v>
      </c>
      <c r="E55" s="111">
        <v>0</v>
      </c>
      <c r="F55" s="111">
        <v>0</v>
      </c>
      <c r="G55" s="111">
        <v>0</v>
      </c>
    </row>
    <row r="56" spans="1:7">
      <c r="A56" s="217">
        <v>529</v>
      </c>
      <c r="B56" s="218">
        <v>1700051733759</v>
      </c>
      <c r="C56" s="219" t="s">
        <v>807</v>
      </c>
      <c r="D56" s="110">
        <v>0</v>
      </c>
      <c r="E56" s="111">
        <v>92.59</v>
      </c>
      <c r="F56" s="111">
        <v>0.05</v>
      </c>
      <c r="G56" s="111">
        <v>0.05</v>
      </c>
    </row>
    <row r="57" spans="1:7">
      <c r="A57" s="217">
        <v>961</v>
      </c>
      <c r="B57" s="218">
        <v>1700051751553</v>
      </c>
      <c r="C57" s="219" t="s">
        <v>808</v>
      </c>
      <c r="D57" s="110">
        <v>0</v>
      </c>
      <c r="E57" s="111">
        <v>0</v>
      </c>
      <c r="F57" s="111">
        <v>0</v>
      </c>
      <c r="G57" s="111">
        <v>0</v>
      </c>
    </row>
    <row r="58" spans="1:7">
      <c r="A58" s="217">
        <v>8694</v>
      </c>
      <c r="B58" s="218">
        <v>8694</v>
      </c>
      <c r="C58" s="219" t="s">
        <v>809</v>
      </c>
      <c r="D58" s="110">
        <v>0</v>
      </c>
      <c r="E58" s="111">
        <v>0</v>
      </c>
      <c r="F58" s="111">
        <v>0</v>
      </c>
      <c r="G58" s="111">
        <v>0</v>
      </c>
    </row>
    <row r="59" spans="1:7">
      <c r="A59" s="217">
        <v>8694</v>
      </c>
      <c r="B59" s="218">
        <v>8694</v>
      </c>
      <c r="C59" s="219" t="s">
        <v>810</v>
      </c>
      <c r="D59" s="110">
        <v>0</v>
      </c>
      <c r="E59" s="111">
        <v>0</v>
      </c>
      <c r="F59" s="111">
        <v>0</v>
      </c>
      <c r="G59" s="111">
        <v>0</v>
      </c>
    </row>
    <row r="60" spans="1:7">
      <c r="A60" s="217">
        <v>962</v>
      </c>
      <c r="B60" s="218">
        <v>1700051733810</v>
      </c>
      <c r="C60" s="219" t="s">
        <v>811</v>
      </c>
      <c r="D60" s="110">
        <v>0</v>
      </c>
      <c r="E60" s="111">
        <v>1587.26</v>
      </c>
      <c r="F60" s="111">
        <v>0.05</v>
      </c>
      <c r="G60" s="111">
        <v>0.05</v>
      </c>
    </row>
    <row r="61" spans="1:7">
      <c r="A61" s="217">
        <v>963</v>
      </c>
      <c r="B61" s="218">
        <v>1700052250178</v>
      </c>
      <c r="C61" s="219" t="s">
        <v>812</v>
      </c>
      <c r="D61" s="110">
        <v>0</v>
      </c>
      <c r="E61" s="111">
        <v>957.58</v>
      </c>
      <c r="F61" s="111">
        <v>0.05</v>
      </c>
      <c r="G61" s="111">
        <v>0.05</v>
      </c>
    </row>
    <row r="62" spans="1:7">
      <c r="A62" s="217">
        <v>967</v>
      </c>
      <c r="B62" s="218">
        <v>1700051734015</v>
      </c>
      <c r="C62" s="219" t="s">
        <v>813</v>
      </c>
      <c r="D62" s="110">
        <v>0</v>
      </c>
      <c r="E62" s="111">
        <v>2601.44</v>
      </c>
      <c r="F62" s="111">
        <v>0.05</v>
      </c>
      <c r="G62" s="111">
        <v>0.05</v>
      </c>
    </row>
    <row r="63" spans="1:7">
      <c r="A63" s="217">
        <v>969</v>
      </c>
      <c r="B63" s="218">
        <v>1700051734033</v>
      </c>
      <c r="C63" s="219" t="s">
        <v>814</v>
      </c>
      <c r="D63" s="110">
        <v>0</v>
      </c>
      <c r="E63" s="111">
        <v>150.33000000000001</v>
      </c>
      <c r="F63" s="111">
        <v>0.05</v>
      </c>
      <c r="G63" s="111">
        <v>0.05</v>
      </c>
    </row>
    <row r="64" spans="1:7">
      <c r="A64" s="217">
        <v>8687</v>
      </c>
      <c r="B64" s="218">
        <v>8687</v>
      </c>
      <c r="C64" s="219" t="s">
        <v>815</v>
      </c>
      <c r="D64" s="110">
        <v>0</v>
      </c>
      <c r="E64" s="111">
        <v>150.77000000000001</v>
      </c>
      <c r="F64" s="111">
        <v>0.05</v>
      </c>
      <c r="G64" s="111">
        <v>0.05</v>
      </c>
    </row>
    <row r="65" spans="1:7">
      <c r="A65" s="217">
        <v>972</v>
      </c>
      <c r="B65" s="218">
        <v>1700051734896</v>
      </c>
      <c r="C65" s="219" t="s">
        <v>816</v>
      </c>
      <c r="D65" s="110">
        <v>0</v>
      </c>
      <c r="E65" s="111">
        <v>750.91</v>
      </c>
      <c r="F65" s="111">
        <v>0.05</v>
      </c>
      <c r="G65" s="111">
        <v>0.05</v>
      </c>
    </row>
    <row r="66" spans="1:7">
      <c r="A66" s="217">
        <v>973</v>
      </c>
      <c r="B66" s="218">
        <v>1700051731690</v>
      </c>
      <c r="C66" s="219" t="s">
        <v>817</v>
      </c>
      <c r="D66" s="110">
        <v>0</v>
      </c>
      <c r="E66" s="111">
        <v>0</v>
      </c>
      <c r="F66" s="111">
        <v>0</v>
      </c>
      <c r="G66" s="111">
        <v>0</v>
      </c>
    </row>
    <row r="67" spans="1:7">
      <c r="A67" s="217">
        <v>974</v>
      </c>
      <c r="B67" s="218">
        <v>1700051731501</v>
      </c>
      <c r="C67" s="219" t="s">
        <v>818</v>
      </c>
      <c r="D67" s="110">
        <v>0</v>
      </c>
      <c r="E67" s="111">
        <v>0</v>
      </c>
      <c r="F67" s="111">
        <v>0</v>
      </c>
      <c r="G67" s="111">
        <v>0</v>
      </c>
    </row>
    <row r="68" spans="1:7">
      <c r="A68" s="217">
        <v>833</v>
      </c>
      <c r="B68" s="218">
        <v>1700052410692</v>
      </c>
      <c r="C68" s="219" t="s">
        <v>819</v>
      </c>
      <c r="D68" s="110">
        <v>0</v>
      </c>
      <c r="E68" s="111">
        <v>19485.38</v>
      </c>
      <c r="F68" s="111">
        <v>0.05</v>
      </c>
      <c r="G68" s="111">
        <v>0.05</v>
      </c>
    </row>
    <row r="69" spans="1:7">
      <c r="A69" s="217">
        <v>975</v>
      </c>
      <c r="B69" s="218">
        <v>1700051857046</v>
      </c>
      <c r="C69" s="219" t="s">
        <v>820</v>
      </c>
      <c r="D69" s="110">
        <v>0</v>
      </c>
      <c r="E69" s="111">
        <v>0</v>
      </c>
      <c r="F69" s="111">
        <v>0</v>
      </c>
      <c r="G69" s="111">
        <v>0</v>
      </c>
    </row>
    <row r="70" spans="1:7">
      <c r="A70" s="217">
        <v>977</v>
      </c>
      <c r="B70" s="218">
        <v>1700052048584</v>
      </c>
      <c r="C70" s="219" t="s">
        <v>821</v>
      </c>
      <c r="D70" s="110">
        <v>0</v>
      </c>
      <c r="E70" s="111">
        <v>1295.8800000000001</v>
      </c>
      <c r="F70" s="111">
        <v>0.05</v>
      </c>
      <c r="G70" s="111">
        <v>0.05</v>
      </c>
    </row>
    <row r="71" spans="1:7">
      <c r="A71" s="217">
        <v>979</v>
      </c>
      <c r="B71" s="218">
        <v>1700051734070</v>
      </c>
      <c r="C71" s="219" t="s">
        <v>822</v>
      </c>
      <c r="D71" s="110">
        <v>0</v>
      </c>
      <c r="E71" s="111">
        <v>2139.34</v>
      </c>
      <c r="F71" s="111">
        <v>0.05</v>
      </c>
      <c r="G71" s="111">
        <v>0.05</v>
      </c>
    </row>
    <row r="72" spans="1:7">
      <c r="A72" s="217">
        <v>983</v>
      </c>
      <c r="B72" s="218">
        <v>1700051734089</v>
      </c>
      <c r="C72" s="219" t="s">
        <v>823</v>
      </c>
      <c r="D72" s="110">
        <v>0</v>
      </c>
      <c r="E72" s="111">
        <v>257.31</v>
      </c>
      <c r="F72" s="111">
        <v>0.05</v>
      </c>
      <c r="G72" s="111">
        <v>0.05</v>
      </c>
    </row>
    <row r="73" spans="1:7">
      <c r="A73" s="217">
        <v>984</v>
      </c>
      <c r="B73" s="218">
        <v>1700051734098</v>
      </c>
      <c r="C73" s="219" t="s">
        <v>824</v>
      </c>
      <c r="D73" s="110">
        <v>0</v>
      </c>
      <c r="E73" s="111">
        <v>257.31</v>
      </c>
      <c r="F73" s="111">
        <v>0.05</v>
      </c>
      <c r="G73" s="111">
        <v>0.05</v>
      </c>
    </row>
    <row r="74" spans="1:7">
      <c r="A74" s="217">
        <v>985</v>
      </c>
      <c r="B74" s="218">
        <v>1700051744928</v>
      </c>
      <c r="C74" s="219" t="s">
        <v>825</v>
      </c>
      <c r="D74" s="110">
        <v>0</v>
      </c>
      <c r="E74" s="111">
        <v>2088.67</v>
      </c>
      <c r="F74" s="111">
        <v>0.05</v>
      </c>
      <c r="G74" s="111">
        <v>0.05</v>
      </c>
    </row>
    <row r="75" spans="1:7">
      <c r="A75" s="217">
        <v>986</v>
      </c>
      <c r="B75" s="218">
        <v>1700051732356</v>
      </c>
      <c r="C75" s="219" t="s">
        <v>826</v>
      </c>
      <c r="D75" s="110">
        <v>0</v>
      </c>
      <c r="E75" s="111">
        <v>0</v>
      </c>
      <c r="F75" s="111">
        <v>0</v>
      </c>
      <c r="G75" s="111">
        <v>0</v>
      </c>
    </row>
    <row r="76" spans="1:7">
      <c r="A76" s="217">
        <v>8689</v>
      </c>
      <c r="B76" s="218">
        <v>8689</v>
      </c>
      <c r="C76" s="219" t="s">
        <v>827</v>
      </c>
      <c r="D76" s="110">
        <v>0</v>
      </c>
      <c r="E76" s="111">
        <v>875.68</v>
      </c>
      <c r="F76" s="111">
        <v>0.05</v>
      </c>
      <c r="G76" s="111">
        <v>0.05</v>
      </c>
    </row>
    <row r="77" spans="1:7">
      <c r="A77" s="217">
        <v>8689</v>
      </c>
      <c r="B77" s="218">
        <v>8689</v>
      </c>
      <c r="C77" s="219" t="s">
        <v>828</v>
      </c>
      <c r="D77" s="110">
        <v>0</v>
      </c>
      <c r="E77" s="111">
        <v>997.65</v>
      </c>
      <c r="F77" s="111">
        <v>0.05</v>
      </c>
      <c r="G77" s="111">
        <v>0.05</v>
      </c>
    </row>
    <row r="78" spans="1:7">
      <c r="A78" s="217">
        <v>989</v>
      </c>
      <c r="B78" s="218">
        <v>1700052121436</v>
      </c>
      <c r="C78" s="219" t="s">
        <v>829</v>
      </c>
      <c r="D78" s="110">
        <v>0</v>
      </c>
      <c r="E78" s="111">
        <v>686</v>
      </c>
      <c r="F78" s="111">
        <v>0.05</v>
      </c>
      <c r="G78" s="111">
        <v>0.05</v>
      </c>
    </row>
    <row r="79" spans="1:7">
      <c r="A79" s="217">
        <v>991</v>
      </c>
      <c r="B79" s="218">
        <v>1700052276983</v>
      </c>
      <c r="C79" s="219" t="s">
        <v>830</v>
      </c>
      <c r="D79" s="110">
        <v>0</v>
      </c>
      <c r="E79" s="111">
        <v>450.23</v>
      </c>
      <c r="F79" s="111">
        <v>0.05</v>
      </c>
      <c r="G79" s="111">
        <v>0.05</v>
      </c>
    </row>
    <row r="80" spans="1:7">
      <c r="A80" s="217">
        <v>8740</v>
      </c>
      <c r="B80" s="218">
        <v>8740</v>
      </c>
      <c r="C80" s="219" t="s">
        <v>831</v>
      </c>
      <c r="D80" s="110">
        <v>0</v>
      </c>
      <c r="E80" s="111">
        <v>3328.59</v>
      </c>
      <c r="F80" s="111">
        <v>0.05</v>
      </c>
      <c r="G80" s="111">
        <v>0.05</v>
      </c>
    </row>
    <row r="81" spans="1:7">
      <c r="A81" s="217">
        <v>807</v>
      </c>
      <c r="B81" s="218">
        <v>1700052336036</v>
      </c>
      <c r="C81" s="219" t="s">
        <v>832</v>
      </c>
      <c r="D81" s="110">
        <v>0</v>
      </c>
      <c r="E81" s="111">
        <v>1367.1</v>
      </c>
      <c r="F81" s="111">
        <v>0.05</v>
      </c>
      <c r="G81" s="111">
        <v>0.05</v>
      </c>
    </row>
    <row r="82" spans="1:7">
      <c r="A82" s="217">
        <v>808</v>
      </c>
      <c r="B82" s="218">
        <v>1700052371750</v>
      </c>
      <c r="C82" s="219" t="s">
        <v>833</v>
      </c>
      <c r="D82" s="110">
        <v>0</v>
      </c>
      <c r="E82" s="111">
        <v>0</v>
      </c>
      <c r="F82" s="111">
        <v>0</v>
      </c>
      <c r="G82" s="111">
        <v>0</v>
      </c>
    </row>
    <row r="83" spans="1:7">
      <c r="A83" s="217">
        <v>929</v>
      </c>
      <c r="B83" s="218">
        <v>1700051877984</v>
      </c>
      <c r="C83" s="219" t="s">
        <v>834</v>
      </c>
      <c r="D83" s="110">
        <v>0</v>
      </c>
      <c r="E83" s="111">
        <v>0</v>
      </c>
      <c r="F83" s="111">
        <v>0</v>
      </c>
      <c r="G83" s="111">
        <v>0</v>
      </c>
    </row>
    <row r="84" spans="1:7">
      <c r="A84" s="217">
        <v>809</v>
      </c>
      <c r="B84" s="218">
        <v>1700052335938</v>
      </c>
      <c r="C84" s="219" t="s">
        <v>835</v>
      </c>
      <c r="D84" s="110">
        <v>0</v>
      </c>
      <c r="E84" s="111">
        <v>863.92</v>
      </c>
      <c r="F84" s="111">
        <v>0.05</v>
      </c>
      <c r="G84" s="111">
        <v>0.05</v>
      </c>
    </row>
    <row r="85" spans="1:7">
      <c r="A85" s="217">
        <v>810</v>
      </c>
      <c r="B85" s="218">
        <v>1700052383471</v>
      </c>
      <c r="C85" s="219" t="s">
        <v>836</v>
      </c>
      <c r="D85" s="110">
        <v>0</v>
      </c>
      <c r="E85" s="111">
        <v>666.01</v>
      </c>
      <c r="F85" s="111">
        <v>0.05</v>
      </c>
      <c r="G85" s="111">
        <v>0.05</v>
      </c>
    </row>
    <row r="86" spans="1:7">
      <c r="A86" s="217">
        <v>811</v>
      </c>
      <c r="B86" s="218">
        <v>1700052250025</v>
      </c>
      <c r="C86" s="219" t="s">
        <v>837</v>
      </c>
      <c r="D86" s="110">
        <v>0</v>
      </c>
      <c r="E86" s="111">
        <v>625.89</v>
      </c>
      <c r="F86" s="111">
        <v>0.05</v>
      </c>
      <c r="G86" s="111">
        <v>0.05</v>
      </c>
    </row>
    <row r="87" spans="1:7" ht="25.5">
      <c r="A87" s="217">
        <v>812</v>
      </c>
      <c r="B87" s="218" t="s">
        <v>1589</v>
      </c>
      <c r="C87" s="219" t="s">
        <v>838</v>
      </c>
      <c r="D87" s="110">
        <v>0</v>
      </c>
      <c r="E87" s="111">
        <v>2701.27</v>
      </c>
      <c r="F87" s="111">
        <v>0.05</v>
      </c>
      <c r="G87" s="111">
        <v>0.05</v>
      </c>
    </row>
    <row r="88" spans="1:7">
      <c r="A88" s="217">
        <v>813</v>
      </c>
      <c r="B88" s="218">
        <v>1700052409553</v>
      </c>
      <c r="C88" s="219" t="s">
        <v>839</v>
      </c>
      <c r="D88" s="110">
        <v>0</v>
      </c>
      <c r="E88" s="111">
        <v>652.98</v>
      </c>
      <c r="F88" s="111">
        <v>0.05</v>
      </c>
      <c r="G88" s="111">
        <v>0.05</v>
      </c>
    </row>
    <row r="89" spans="1:7">
      <c r="A89" s="217">
        <v>814</v>
      </c>
      <c r="B89" s="218">
        <v>1700052409571</v>
      </c>
      <c r="C89" s="219" t="s">
        <v>840</v>
      </c>
      <c r="D89" s="110">
        <v>0</v>
      </c>
      <c r="E89" s="111">
        <v>2014.93</v>
      </c>
      <c r="F89" s="111">
        <v>0.05</v>
      </c>
      <c r="G89" s="111">
        <v>0.05</v>
      </c>
    </row>
    <row r="90" spans="1:7">
      <c r="A90" s="217">
        <v>815</v>
      </c>
      <c r="B90" s="218">
        <v>1700052279353</v>
      </c>
      <c r="C90" s="219" t="s">
        <v>841</v>
      </c>
      <c r="D90" s="110">
        <v>0</v>
      </c>
      <c r="E90" s="111">
        <v>671.95</v>
      </c>
      <c r="F90" s="111">
        <v>0.05</v>
      </c>
      <c r="G90" s="111">
        <v>0.05</v>
      </c>
    </row>
    <row r="91" spans="1:7">
      <c r="A91" s="217">
        <v>855</v>
      </c>
      <c r="B91" s="218">
        <v>1700052708503</v>
      </c>
      <c r="C91" s="219" t="s">
        <v>850</v>
      </c>
      <c r="D91" s="110">
        <v>0</v>
      </c>
      <c r="E91" s="111">
        <v>121.62</v>
      </c>
      <c r="F91" s="111">
        <v>0.05</v>
      </c>
      <c r="G91" s="111">
        <v>0.05</v>
      </c>
    </row>
    <row r="92" spans="1:7">
      <c r="A92" s="217">
        <v>838</v>
      </c>
      <c r="B92" s="218">
        <v>1700051744459</v>
      </c>
      <c r="C92" s="219" t="s">
        <v>856</v>
      </c>
      <c r="D92" s="110">
        <v>0</v>
      </c>
      <c r="E92" s="111">
        <v>173.62</v>
      </c>
      <c r="F92" s="111">
        <v>0.05</v>
      </c>
      <c r="G92" s="111">
        <v>0.05</v>
      </c>
    </row>
    <row r="93" spans="1:7">
      <c r="A93" s="217">
        <v>816</v>
      </c>
      <c r="B93" s="218">
        <v>1700052338362</v>
      </c>
      <c r="C93" s="219" t="s">
        <v>863</v>
      </c>
      <c r="D93" s="110">
        <v>0</v>
      </c>
      <c r="E93" s="111">
        <v>3316.47</v>
      </c>
      <c r="F93" s="111">
        <v>0.05</v>
      </c>
      <c r="G93" s="111">
        <v>0.05</v>
      </c>
    </row>
    <row r="94" spans="1:7">
      <c r="A94" s="217">
        <v>817</v>
      </c>
      <c r="B94" s="218">
        <v>1700052478840</v>
      </c>
      <c r="C94" s="219" t="s">
        <v>864</v>
      </c>
      <c r="D94" s="110">
        <v>0</v>
      </c>
      <c r="E94" s="111">
        <v>861.54</v>
      </c>
      <c r="F94" s="111">
        <v>0.05</v>
      </c>
      <c r="G94" s="111">
        <v>0.05</v>
      </c>
    </row>
    <row r="95" spans="1:7">
      <c r="A95" s="217">
        <v>818</v>
      </c>
      <c r="B95" s="218">
        <v>1700052478877</v>
      </c>
      <c r="C95" s="219" t="s">
        <v>865</v>
      </c>
      <c r="D95" s="110">
        <v>0</v>
      </c>
      <c r="E95" s="111">
        <v>1347.41</v>
      </c>
      <c r="F95" s="111">
        <v>0.05</v>
      </c>
      <c r="G95" s="111">
        <v>0.05</v>
      </c>
    </row>
    <row r="96" spans="1:7">
      <c r="A96" s="217">
        <v>819</v>
      </c>
      <c r="B96" s="218">
        <v>1700052478821</v>
      </c>
      <c r="C96" s="219" t="s">
        <v>866</v>
      </c>
      <c r="D96" s="110">
        <v>0</v>
      </c>
      <c r="E96" s="111">
        <v>993.01</v>
      </c>
      <c r="F96" s="111">
        <v>0.05</v>
      </c>
      <c r="G96" s="111">
        <v>0.05</v>
      </c>
    </row>
    <row r="97" spans="1:7">
      <c r="A97" s="217">
        <v>820</v>
      </c>
      <c r="B97" s="218">
        <v>1700052464759</v>
      </c>
      <c r="C97" s="219" t="s">
        <v>867</v>
      </c>
      <c r="D97" s="110">
        <v>0</v>
      </c>
      <c r="E97" s="111">
        <v>794.08</v>
      </c>
      <c r="F97" s="111">
        <v>0.05</v>
      </c>
      <c r="G97" s="111">
        <v>0.05</v>
      </c>
    </row>
    <row r="98" spans="1:7">
      <c r="A98" s="217">
        <v>821</v>
      </c>
      <c r="B98" s="218">
        <v>1700052372187</v>
      </c>
      <c r="C98" s="219" t="s">
        <v>868</v>
      </c>
      <c r="D98" s="110">
        <v>0</v>
      </c>
      <c r="E98" s="111">
        <v>2055.59</v>
      </c>
      <c r="F98" s="111">
        <v>0.05</v>
      </c>
      <c r="G98" s="111">
        <v>0.05</v>
      </c>
    </row>
    <row r="99" spans="1:7">
      <c r="A99" s="217">
        <v>822</v>
      </c>
      <c r="B99" s="218">
        <v>1700052288696</v>
      </c>
      <c r="C99" s="219" t="s">
        <v>869</v>
      </c>
      <c r="D99" s="110">
        <v>0</v>
      </c>
      <c r="E99" s="111">
        <v>0</v>
      </c>
      <c r="F99" s="111">
        <v>0</v>
      </c>
      <c r="G99" s="111">
        <v>0</v>
      </c>
    </row>
    <row r="100" spans="1:7">
      <c r="A100" s="217">
        <v>823</v>
      </c>
      <c r="B100" s="218">
        <v>1700052434211</v>
      </c>
      <c r="C100" s="219" t="s">
        <v>870</v>
      </c>
      <c r="D100" s="110">
        <v>0</v>
      </c>
      <c r="E100" s="111">
        <v>745.05</v>
      </c>
      <c r="F100" s="111">
        <v>0.05</v>
      </c>
      <c r="G100" s="111">
        <v>0.05</v>
      </c>
    </row>
    <row r="101" spans="1:7">
      <c r="A101" s="217">
        <v>825</v>
      </c>
      <c r="B101" s="218">
        <v>1700052427330</v>
      </c>
      <c r="C101" s="219" t="s">
        <v>871</v>
      </c>
      <c r="D101" s="110">
        <v>0</v>
      </c>
      <c r="E101" s="111">
        <v>1077.3699999999999</v>
      </c>
      <c r="F101" s="111">
        <v>0.05</v>
      </c>
      <c r="G101" s="111">
        <v>0.05</v>
      </c>
    </row>
    <row r="102" spans="1:7">
      <c r="A102" s="217">
        <v>826</v>
      </c>
      <c r="B102" s="218">
        <v>1700052468498</v>
      </c>
      <c r="C102" s="219" t="s">
        <v>872</v>
      </c>
      <c r="D102" s="110">
        <v>0</v>
      </c>
      <c r="E102" s="111">
        <v>0</v>
      </c>
      <c r="F102" s="111">
        <v>0</v>
      </c>
      <c r="G102" s="111">
        <v>0</v>
      </c>
    </row>
    <row r="103" spans="1:7">
      <c r="A103" s="217">
        <v>966</v>
      </c>
      <c r="B103" s="218">
        <v>1700051744421</v>
      </c>
      <c r="C103" s="219" t="s">
        <v>873</v>
      </c>
      <c r="D103" s="110">
        <v>0</v>
      </c>
      <c r="E103" s="111">
        <v>2459.6</v>
      </c>
      <c r="F103" s="111">
        <v>0.05</v>
      </c>
      <c r="G103" s="111">
        <v>0.05</v>
      </c>
    </row>
    <row r="104" spans="1:7">
      <c r="A104" s="217">
        <v>8710</v>
      </c>
      <c r="B104" s="218">
        <v>8710</v>
      </c>
      <c r="C104" s="219" t="s">
        <v>874</v>
      </c>
      <c r="D104" s="110">
        <v>0</v>
      </c>
      <c r="E104" s="111">
        <v>11688.15</v>
      </c>
      <c r="F104" s="111">
        <v>0.05</v>
      </c>
      <c r="G104" s="111">
        <v>0.05</v>
      </c>
    </row>
    <row r="105" spans="1:7">
      <c r="A105" s="217">
        <v>830</v>
      </c>
      <c r="B105" s="218">
        <v>1700052708196</v>
      </c>
      <c r="C105" s="219" t="s">
        <v>875</v>
      </c>
      <c r="D105" s="110">
        <v>0</v>
      </c>
      <c r="E105" s="111">
        <v>704.69</v>
      </c>
      <c r="F105" s="111">
        <v>0.05</v>
      </c>
      <c r="G105" s="111">
        <v>0.05</v>
      </c>
    </row>
    <row r="106" spans="1:7">
      <c r="A106" s="217">
        <v>832</v>
      </c>
      <c r="B106" s="218" t="s">
        <v>876</v>
      </c>
      <c r="C106" s="219" t="s">
        <v>877</v>
      </c>
      <c r="D106" s="110">
        <v>0</v>
      </c>
      <c r="E106" s="111">
        <v>952.96</v>
      </c>
      <c r="F106" s="111">
        <v>0.05</v>
      </c>
      <c r="G106" s="111">
        <v>0.05</v>
      </c>
    </row>
    <row r="107" spans="1:7">
      <c r="A107" s="217">
        <v>834</v>
      </c>
      <c r="B107" s="218">
        <v>1700052479277</v>
      </c>
      <c r="C107" s="219" t="s">
        <v>878</v>
      </c>
      <c r="D107" s="110">
        <v>0</v>
      </c>
      <c r="E107" s="111">
        <v>654.76</v>
      </c>
      <c r="F107" s="111">
        <v>0.05</v>
      </c>
      <c r="G107" s="111">
        <v>0.05</v>
      </c>
    </row>
    <row r="108" spans="1:7">
      <c r="A108" s="217">
        <v>835</v>
      </c>
      <c r="B108" s="218">
        <v>1700052632350</v>
      </c>
      <c r="C108" s="219" t="s">
        <v>879</v>
      </c>
      <c r="D108" s="110">
        <v>0</v>
      </c>
      <c r="E108" s="111">
        <v>3789.74</v>
      </c>
      <c r="F108" s="111">
        <v>0.05</v>
      </c>
      <c r="G108" s="111">
        <v>0.05</v>
      </c>
    </row>
    <row r="109" spans="1:7">
      <c r="A109" s="217">
        <v>990</v>
      </c>
      <c r="B109" s="218">
        <v>1700052250284</v>
      </c>
      <c r="C109" s="219" t="s">
        <v>880</v>
      </c>
      <c r="D109" s="110">
        <v>0</v>
      </c>
      <c r="E109" s="111">
        <v>1135.58</v>
      </c>
      <c r="F109" s="111">
        <v>0.05</v>
      </c>
      <c r="G109" s="111">
        <v>0.05</v>
      </c>
    </row>
    <row r="110" spans="1:7">
      <c r="A110" s="217">
        <v>844</v>
      </c>
      <c r="B110" s="218">
        <v>1700051778183</v>
      </c>
      <c r="C110" s="219" t="s">
        <v>881</v>
      </c>
      <c r="D110" s="110">
        <v>0</v>
      </c>
      <c r="E110" s="111">
        <v>0</v>
      </c>
      <c r="F110" s="111">
        <v>0</v>
      </c>
      <c r="G110" s="111">
        <v>0</v>
      </c>
    </row>
    <row r="111" spans="1:7">
      <c r="A111" s="217">
        <v>846</v>
      </c>
      <c r="B111" s="218">
        <v>1700052537812</v>
      </c>
      <c r="C111" s="219" t="s">
        <v>882</v>
      </c>
      <c r="D111" s="110">
        <v>0</v>
      </c>
      <c r="E111" s="111">
        <v>453.01</v>
      </c>
      <c r="F111" s="111">
        <v>0.05</v>
      </c>
      <c r="G111" s="111">
        <v>0.05</v>
      </c>
    </row>
    <row r="112" spans="1:7">
      <c r="A112" s="217">
        <v>848</v>
      </c>
      <c r="B112" s="218">
        <v>1700052909183</v>
      </c>
      <c r="C112" s="219" t="s">
        <v>883</v>
      </c>
      <c r="D112" s="110">
        <v>0</v>
      </c>
      <c r="E112" s="111">
        <v>464.81</v>
      </c>
      <c r="F112" s="111">
        <v>0.05</v>
      </c>
      <c r="G112" s="111">
        <v>0.05</v>
      </c>
    </row>
    <row r="113" spans="1:7">
      <c r="A113" s="217">
        <v>8715</v>
      </c>
      <c r="B113" s="218">
        <v>8715</v>
      </c>
      <c r="C113" s="219" t="s">
        <v>884</v>
      </c>
      <c r="D113" s="110">
        <v>0</v>
      </c>
      <c r="E113" s="111">
        <v>7216.17</v>
      </c>
      <c r="F113" s="111">
        <v>0.05</v>
      </c>
      <c r="G113" s="111">
        <v>0.05</v>
      </c>
    </row>
    <row r="114" spans="1:7">
      <c r="A114" s="217">
        <v>852</v>
      </c>
      <c r="B114" s="218">
        <v>1700052674884</v>
      </c>
      <c r="C114" s="219" t="s">
        <v>885</v>
      </c>
      <c r="D114" s="110">
        <v>0</v>
      </c>
      <c r="E114" s="111">
        <v>5680.87</v>
      </c>
      <c r="F114" s="111">
        <v>0.05</v>
      </c>
      <c r="G114" s="111">
        <v>0.05</v>
      </c>
    </row>
    <row r="115" spans="1:7">
      <c r="A115" s="217">
        <v>853</v>
      </c>
      <c r="B115" s="218">
        <v>1700052577781</v>
      </c>
      <c r="C115" s="219" t="s">
        <v>886</v>
      </c>
      <c r="D115" s="110">
        <v>0</v>
      </c>
      <c r="E115" s="111">
        <v>1598.99</v>
      </c>
      <c r="F115" s="111">
        <v>0.05</v>
      </c>
      <c r="G115" s="111">
        <v>0.05</v>
      </c>
    </row>
    <row r="116" spans="1:7">
      <c r="A116" s="217">
        <v>854</v>
      </c>
      <c r="B116" s="218">
        <v>1700052636008</v>
      </c>
      <c r="C116" s="219" t="s">
        <v>887</v>
      </c>
      <c r="D116" s="110">
        <v>0</v>
      </c>
      <c r="E116" s="111">
        <v>448.09</v>
      </c>
      <c r="F116" s="111">
        <v>0.05</v>
      </c>
      <c r="G116" s="111">
        <v>0.05</v>
      </c>
    </row>
    <row r="117" spans="1:7">
      <c r="A117" s="217">
        <v>859</v>
      </c>
      <c r="B117" s="218">
        <v>1700052588296</v>
      </c>
      <c r="C117" s="219" t="s">
        <v>888</v>
      </c>
      <c r="D117" s="110">
        <v>0</v>
      </c>
      <c r="E117" s="111">
        <v>356.77</v>
      </c>
      <c r="F117" s="111">
        <v>0.05</v>
      </c>
      <c r="G117" s="111">
        <v>0.05</v>
      </c>
    </row>
    <row r="118" spans="1:7">
      <c r="A118" s="217">
        <v>860</v>
      </c>
      <c r="B118" s="218">
        <v>1700052844321</v>
      </c>
      <c r="C118" s="219" t="s">
        <v>889</v>
      </c>
      <c r="D118" s="110">
        <v>0</v>
      </c>
      <c r="E118" s="111">
        <v>1806.21</v>
      </c>
      <c r="F118" s="111">
        <v>0.05</v>
      </c>
      <c r="G118" s="111">
        <v>0.05</v>
      </c>
    </row>
    <row r="119" spans="1:7">
      <c r="A119" s="217">
        <v>8717</v>
      </c>
      <c r="B119" s="218">
        <v>8717</v>
      </c>
      <c r="C119" s="219" t="s">
        <v>890</v>
      </c>
      <c r="D119" s="110">
        <v>0</v>
      </c>
      <c r="E119" s="111">
        <v>5988.7</v>
      </c>
      <c r="F119" s="111">
        <v>0.05</v>
      </c>
      <c r="G119" s="111">
        <v>0.05</v>
      </c>
    </row>
    <row r="120" spans="1:7">
      <c r="A120" s="217">
        <v>863</v>
      </c>
      <c r="B120" s="218">
        <v>1700052525375</v>
      </c>
      <c r="C120" s="219" t="s">
        <v>891</v>
      </c>
      <c r="D120" s="110">
        <v>0</v>
      </c>
      <c r="E120" s="111">
        <v>15155.2</v>
      </c>
      <c r="F120" s="111">
        <v>0.05</v>
      </c>
      <c r="G120" s="111">
        <v>0.05</v>
      </c>
    </row>
    <row r="121" spans="1:7">
      <c r="A121" s="217">
        <v>864</v>
      </c>
      <c r="B121" s="218">
        <v>1700052524103</v>
      </c>
      <c r="C121" s="219" t="s">
        <v>892</v>
      </c>
      <c r="D121" s="110">
        <v>0</v>
      </c>
      <c r="E121" s="111">
        <v>677.96</v>
      </c>
      <c r="F121" s="111">
        <v>0.05</v>
      </c>
      <c r="G121" s="111">
        <v>0.05</v>
      </c>
    </row>
    <row r="122" spans="1:7">
      <c r="A122" s="217">
        <v>865</v>
      </c>
      <c r="B122" s="218">
        <v>1700052500733</v>
      </c>
      <c r="C122" s="219" t="s">
        <v>893</v>
      </c>
      <c r="D122" s="110">
        <v>0</v>
      </c>
      <c r="E122" s="111">
        <v>10150.68</v>
      </c>
      <c r="F122" s="111">
        <v>0.05</v>
      </c>
      <c r="G122" s="111">
        <v>0.05</v>
      </c>
    </row>
    <row r="123" spans="1:7">
      <c r="A123" s="217">
        <v>866</v>
      </c>
      <c r="B123" s="218">
        <v>1700052914030</v>
      </c>
      <c r="C123" s="219" t="s">
        <v>894</v>
      </c>
      <c r="D123" s="110">
        <v>0</v>
      </c>
      <c r="E123" s="111">
        <v>616.19000000000005</v>
      </c>
      <c r="F123" s="111">
        <v>0.05</v>
      </c>
      <c r="G123" s="111">
        <v>0.05</v>
      </c>
    </row>
    <row r="124" spans="1:7">
      <c r="A124" s="217">
        <v>867</v>
      </c>
      <c r="B124" s="218">
        <v>1700052601812</v>
      </c>
      <c r="C124" s="219" t="s">
        <v>895</v>
      </c>
      <c r="D124" s="110">
        <v>0</v>
      </c>
      <c r="E124" s="111">
        <v>1800.65</v>
      </c>
      <c r="F124" s="111">
        <v>0.05</v>
      </c>
      <c r="G124" s="111">
        <v>0.05</v>
      </c>
    </row>
    <row r="125" spans="1:7">
      <c r="A125" s="217">
        <v>824</v>
      </c>
      <c r="B125" s="218">
        <v>1700052765496</v>
      </c>
      <c r="C125" s="219" t="s">
        <v>896</v>
      </c>
      <c r="D125" s="110">
        <v>0</v>
      </c>
      <c r="E125" s="111">
        <v>787.88</v>
      </c>
      <c r="F125" s="111">
        <v>0.05</v>
      </c>
      <c r="G125" s="111">
        <v>0.05</v>
      </c>
    </row>
    <row r="126" spans="1:7">
      <c r="A126" s="217">
        <v>870</v>
      </c>
      <c r="B126" s="218">
        <v>1700052793207</v>
      </c>
      <c r="C126" s="219" t="s">
        <v>897</v>
      </c>
      <c r="D126" s="110">
        <v>0</v>
      </c>
      <c r="E126" s="111">
        <v>2041.32</v>
      </c>
      <c r="F126" s="111">
        <v>0.05</v>
      </c>
      <c r="G126" s="111">
        <v>0.05</v>
      </c>
    </row>
    <row r="127" spans="1:7">
      <c r="A127" s="217">
        <v>871</v>
      </c>
      <c r="B127" s="218">
        <v>1700052556319</v>
      </c>
      <c r="C127" s="219" t="s">
        <v>898</v>
      </c>
      <c r="D127" s="110">
        <v>0</v>
      </c>
      <c r="E127" s="111">
        <v>716.07</v>
      </c>
      <c r="F127" s="111">
        <v>0.05</v>
      </c>
      <c r="G127" s="111">
        <v>0.05</v>
      </c>
    </row>
    <row r="128" spans="1:7">
      <c r="A128" s="217">
        <v>978</v>
      </c>
      <c r="B128" s="218">
        <v>1700051768158</v>
      </c>
      <c r="C128" s="219" t="s">
        <v>899</v>
      </c>
      <c r="D128" s="110">
        <v>0</v>
      </c>
      <c r="E128" s="111">
        <v>1188.23</v>
      </c>
      <c r="F128" s="111">
        <v>0.05</v>
      </c>
      <c r="G128" s="111">
        <v>0.05</v>
      </c>
    </row>
    <row r="129" spans="1:7">
      <c r="A129" s="217">
        <v>873</v>
      </c>
      <c r="B129" s="218">
        <v>1700052479221</v>
      </c>
      <c r="C129" s="219" t="s">
        <v>900</v>
      </c>
      <c r="D129" s="110">
        <v>0</v>
      </c>
      <c r="E129" s="111">
        <v>2591.77</v>
      </c>
      <c r="F129" s="111">
        <v>0.05</v>
      </c>
      <c r="G129" s="111">
        <v>0.05</v>
      </c>
    </row>
    <row r="130" spans="1:7">
      <c r="A130" s="217">
        <v>528</v>
      </c>
      <c r="B130" s="218">
        <v>1700051731194</v>
      </c>
      <c r="C130" s="219" t="s">
        <v>903</v>
      </c>
      <c r="D130" s="110">
        <v>0</v>
      </c>
      <c r="E130" s="111">
        <v>288.2</v>
      </c>
      <c r="F130" s="111">
        <v>0.05</v>
      </c>
      <c r="G130" s="111">
        <v>0.05</v>
      </c>
    </row>
    <row r="131" spans="1:7">
      <c r="A131" s="217">
        <v>528</v>
      </c>
      <c r="B131" s="218">
        <v>1700051731185</v>
      </c>
      <c r="C131" s="219" t="s">
        <v>904</v>
      </c>
      <c r="D131" s="110">
        <v>0</v>
      </c>
      <c r="E131" s="111">
        <v>288.2</v>
      </c>
      <c r="F131" s="111">
        <v>0.05</v>
      </c>
      <c r="G131" s="111">
        <v>0.05</v>
      </c>
    </row>
    <row r="132" spans="1:7">
      <c r="A132" s="217">
        <v>528</v>
      </c>
      <c r="B132" s="218">
        <v>1700051731176</v>
      </c>
      <c r="C132" s="219" t="s">
        <v>905</v>
      </c>
      <c r="D132" s="110">
        <v>0</v>
      </c>
      <c r="E132" s="111">
        <v>288.2</v>
      </c>
      <c r="F132" s="111">
        <v>0.05</v>
      </c>
      <c r="G132" s="111">
        <v>0.05</v>
      </c>
    </row>
    <row r="133" spans="1:7">
      <c r="A133" s="217">
        <v>528</v>
      </c>
      <c r="B133" s="218">
        <v>1700051731120</v>
      </c>
      <c r="C133" s="219" t="s">
        <v>906</v>
      </c>
      <c r="D133" s="110">
        <v>0</v>
      </c>
      <c r="E133" s="111">
        <v>288.2</v>
      </c>
      <c r="F133" s="111">
        <v>0.05</v>
      </c>
      <c r="G133" s="111">
        <v>0.05</v>
      </c>
    </row>
    <row r="134" spans="1:7">
      <c r="A134" s="217">
        <v>528</v>
      </c>
      <c r="B134" s="218">
        <v>1700051731088</v>
      </c>
      <c r="C134" s="219" t="s">
        <v>907</v>
      </c>
      <c r="D134" s="110">
        <v>0</v>
      </c>
      <c r="E134" s="111">
        <v>288.2</v>
      </c>
      <c r="F134" s="111">
        <v>0.05</v>
      </c>
      <c r="G134" s="111">
        <v>0.05</v>
      </c>
    </row>
    <row r="135" spans="1:7">
      <c r="A135" s="217">
        <v>528</v>
      </c>
      <c r="B135" s="218">
        <v>1700051731200</v>
      </c>
      <c r="C135" s="219" t="s">
        <v>908</v>
      </c>
      <c r="D135" s="110">
        <v>0</v>
      </c>
      <c r="E135" s="111">
        <v>288.2</v>
      </c>
      <c r="F135" s="111">
        <v>0.05</v>
      </c>
      <c r="G135" s="111">
        <v>0.05</v>
      </c>
    </row>
    <row r="136" spans="1:7">
      <c r="A136" s="217">
        <v>528</v>
      </c>
      <c r="B136" s="218">
        <v>1700051730846</v>
      </c>
      <c r="C136" s="219" t="s">
        <v>909</v>
      </c>
      <c r="D136" s="110">
        <v>0</v>
      </c>
      <c r="E136" s="111">
        <v>288.2</v>
      </c>
      <c r="F136" s="111">
        <v>0.05</v>
      </c>
      <c r="G136" s="111">
        <v>0.05</v>
      </c>
    </row>
    <row r="137" spans="1:7">
      <c r="A137" s="217">
        <v>528</v>
      </c>
      <c r="B137" s="218">
        <v>1700051730873</v>
      </c>
      <c r="C137" s="219" t="s">
        <v>910</v>
      </c>
      <c r="D137" s="110">
        <v>0</v>
      </c>
      <c r="E137" s="111">
        <v>288.2</v>
      </c>
      <c r="F137" s="111">
        <v>0.05</v>
      </c>
      <c r="G137" s="111">
        <v>0.05</v>
      </c>
    </row>
    <row r="138" spans="1:7">
      <c r="A138" s="217">
        <v>528</v>
      </c>
      <c r="B138" s="218">
        <v>1700051730882</v>
      </c>
      <c r="C138" s="219" t="s">
        <v>911</v>
      </c>
      <c r="D138" s="110">
        <v>0</v>
      </c>
      <c r="E138" s="111">
        <v>288.2</v>
      </c>
      <c r="F138" s="111">
        <v>0.05</v>
      </c>
      <c r="G138" s="111">
        <v>0.05</v>
      </c>
    </row>
    <row r="139" spans="1:7">
      <c r="A139" s="217">
        <v>843</v>
      </c>
      <c r="B139" s="218">
        <v>1700051730891</v>
      </c>
      <c r="C139" s="219" t="s">
        <v>912</v>
      </c>
      <c r="D139" s="110">
        <v>0</v>
      </c>
      <c r="E139" s="111">
        <v>608.22</v>
      </c>
      <c r="F139" s="111">
        <v>0.05</v>
      </c>
      <c r="G139" s="111">
        <v>0.05</v>
      </c>
    </row>
    <row r="140" spans="1:7">
      <c r="A140" s="217">
        <v>843</v>
      </c>
      <c r="B140" s="218">
        <v>1700051730943</v>
      </c>
      <c r="C140" s="219" t="s">
        <v>913</v>
      </c>
      <c r="D140" s="110">
        <v>0</v>
      </c>
      <c r="E140" s="111">
        <v>608.22</v>
      </c>
      <c r="F140" s="111">
        <v>0.05</v>
      </c>
      <c r="G140" s="111">
        <v>0.05</v>
      </c>
    </row>
    <row r="141" spans="1:7">
      <c r="A141" s="217">
        <v>843</v>
      </c>
      <c r="B141" s="218">
        <v>1700051730916</v>
      </c>
      <c r="C141" s="219" t="s">
        <v>914</v>
      </c>
      <c r="D141" s="110">
        <v>0</v>
      </c>
      <c r="E141" s="111">
        <v>608.22</v>
      </c>
      <c r="F141" s="111">
        <v>0.05</v>
      </c>
      <c r="G141" s="111">
        <v>0.05</v>
      </c>
    </row>
    <row r="142" spans="1:7">
      <c r="A142" s="217">
        <v>874</v>
      </c>
      <c r="B142" s="218">
        <v>1700052336018</v>
      </c>
      <c r="C142" s="219" t="s">
        <v>915</v>
      </c>
      <c r="D142" s="110">
        <v>0</v>
      </c>
      <c r="E142" s="111">
        <v>1356.96</v>
      </c>
      <c r="F142" s="111">
        <v>0.05</v>
      </c>
      <c r="G142" s="111">
        <v>0.05</v>
      </c>
    </row>
    <row r="143" spans="1:7">
      <c r="A143" s="217">
        <v>875</v>
      </c>
      <c r="B143" s="218">
        <v>1700052611332</v>
      </c>
      <c r="C143" s="219" t="s">
        <v>916</v>
      </c>
      <c r="D143" s="110">
        <v>0</v>
      </c>
      <c r="E143" s="111">
        <v>7095.53</v>
      </c>
      <c r="F143" s="111">
        <v>0.05</v>
      </c>
      <c r="G143" s="111">
        <v>0.05</v>
      </c>
    </row>
    <row r="144" spans="1:7">
      <c r="A144" s="217">
        <v>980</v>
      </c>
      <c r="B144" s="218">
        <v>1700052910667</v>
      </c>
      <c r="C144" s="219" t="s">
        <v>917</v>
      </c>
      <c r="D144" s="110">
        <v>0</v>
      </c>
      <c r="E144" s="111">
        <v>10560.06</v>
      </c>
      <c r="F144" s="111">
        <v>0.05</v>
      </c>
      <c r="G144" s="111">
        <v>0.05</v>
      </c>
    </row>
    <row r="145" spans="1:7">
      <c r="A145" s="217">
        <v>879</v>
      </c>
      <c r="B145" s="218">
        <v>1700052767137</v>
      </c>
      <c r="C145" s="219" t="s">
        <v>918</v>
      </c>
      <c r="D145" s="110">
        <v>0</v>
      </c>
      <c r="E145" s="111">
        <v>753</v>
      </c>
      <c r="F145" s="111">
        <v>0.05</v>
      </c>
      <c r="G145" s="111">
        <v>0.05</v>
      </c>
    </row>
    <row r="146" spans="1:7">
      <c r="A146" s="217">
        <v>847</v>
      </c>
      <c r="B146" s="218">
        <v>1700052610357</v>
      </c>
      <c r="C146" s="219" t="s">
        <v>919</v>
      </c>
      <c r="D146" s="110">
        <v>0</v>
      </c>
      <c r="E146" s="111">
        <v>526.46</v>
      </c>
      <c r="F146" s="111">
        <v>0.05</v>
      </c>
      <c r="G146" s="111">
        <v>0.05</v>
      </c>
    </row>
    <row r="147" spans="1:7">
      <c r="A147" s="217">
        <v>881</v>
      </c>
      <c r="B147" s="218">
        <v>1700052707963</v>
      </c>
      <c r="C147" s="219" t="s">
        <v>921</v>
      </c>
      <c r="D147" s="110">
        <v>0</v>
      </c>
      <c r="E147" s="111">
        <v>1374.29</v>
      </c>
      <c r="F147" s="111">
        <v>0.05</v>
      </c>
      <c r="G147" s="111">
        <v>0.05</v>
      </c>
    </row>
    <row r="148" spans="1:7">
      <c r="A148" s="217">
        <v>882</v>
      </c>
      <c r="B148" s="218">
        <v>1700052445738</v>
      </c>
      <c r="C148" s="219" t="s">
        <v>922</v>
      </c>
      <c r="D148" s="110">
        <v>0</v>
      </c>
      <c r="E148" s="111">
        <v>692.22</v>
      </c>
      <c r="F148" s="111">
        <v>0.05</v>
      </c>
      <c r="G148" s="111">
        <v>0.05</v>
      </c>
    </row>
    <row r="149" spans="1:7">
      <c r="A149" s="217">
        <v>883</v>
      </c>
      <c r="B149" s="218">
        <v>1700052638548</v>
      </c>
      <c r="C149" s="219" t="s">
        <v>923</v>
      </c>
      <c r="D149" s="110">
        <v>0</v>
      </c>
      <c r="E149" s="111">
        <v>6220.62</v>
      </c>
      <c r="F149" s="111">
        <v>0.05</v>
      </c>
      <c r="G149" s="111">
        <v>0.05</v>
      </c>
    </row>
    <row r="150" spans="1:7">
      <c r="A150" s="217">
        <v>885</v>
      </c>
      <c r="B150" s="218">
        <v>1700052643938</v>
      </c>
      <c r="C150" s="219" t="s">
        <v>924</v>
      </c>
      <c r="D150" s="110">
        <v>0</v>
      </c>
      <c r="E150" s="111">
        <v>1196.97</v>
      </c>
      <c r="F150" s="111">
        <v>0.05</v>
      </c>
      <c r="G150" s="111">
        <v>0.05</v>
      </c>
    </row>
    <row r="151" spans="1:7">
      <c r="A151" s="217">
        <v>886</v>
      </c>
      <c r="B151" s="218">
        <v>1700052636160</v>
      </c>
      <c r="C151" s="219" t="s">
        <v>925</v>
      </c>
      <c r="D151" s="110">
        <v>0</v>
      </c>
      <c r="E151" s="111">
        <v>477.22</v>
      </c>
      <c r="F151" s="111">
        <v>0.05</v>
      </c>
      <c r="G151" s="111">
        <v>0.05</v>
      </c>
    </row>
    <row r="152" spans="1:7">
      <c r="A152" s="217">
        <v>887</v>
      </c>
      <c r="B152" s="218">
        <v>1700052601469</v>
      </c>
      <c r="C152" s="219" t="s">
        <v>926</v>
      </c>
      <c r="D152" s="110">
        <v>0</v>
      </c>
      <c r="E152" s="111">
        <v>0</v>
      </c>
      <c r="F152" s="111">
        <v>0</v>
      </c>
      <c r="G152" s="111">
        <v>0</v>
      </c>
    </row>
    <row r="153" spans="1:7">
      <c r="A153" s="217">
        <v>888</v>
      </c>
      <c r="B153" s="218">
        <v>1700052604576</v>
      </c>
      <c r="C153" s="219" t="s">
        <v>927</v>
      </c>
      <c r="D153" s="110">
        <v>0</v>
      </c>
      <c r="E153" s="111">
        <v>1216.81</v>
      </c>
      <c r="F153" s="111">
        <v>0.05</v>
      </c>
      <c r="G153" s="111">
        <v>0.05</v>
      </c>
    </row>
    <row r="154" spans="1:7">
      <c r="A154" s="217">
        <v>891</v>
      </c>
      <c r="B154" s="218">
        <v>1700052619448</v>
      </c>
      <c r="C154" s="219" t="s">
        <v>928</v>
      </c>
      <c r="D154" s="110">
        <v>0</v>
      </c>
      <c r="E154" s="111">
        <v>5875.31</v>
      </c>
      <c r="F154" s="111">
        <v>0.05</v>
      </c>
      <c r="G154" s="111">
        <v>0.05</v>
      </c>
    </row>
    <row r="155" spans="1:7">
      <c r="A155" s="217">
        <v>893</v>
      </c>
      <c r="B155" s="218">
        <v>1700052643609</v>
      </c>
      <c r="C155" s="219" t="s">
        <v>929</v>
      </c>
      <c r="D155" s="110">
        <v>0</v>
      </c>
      <c r="E155" s="111">
        <v>3617.31</v>
      </c>
      <c r="F155" s="111">
        <v>0.05</v>
      </c>
      <c r="G155" s="111">
        <v>0.05</v>
      </c>
    </row>
    <row r="156" spans="1:7">
      <c r="A156" s="217">
        <v>8720</v>
      </c>
      <c r="B156" s="218">
        <v>8720</v>
      </c>
      <c r="C156" s="219" t="s">
        <v>930</v>
      </c>
      <c r="D156" s="110">
        <v>0</v>
      </c>
      <c r="E156" s="111">
        <v>5809.87</v>
      </c>
      <c r="F156" s="111">
        <v>0.05</v>
      </c>
      <c r="G156" s="111">
        <v>0.05</v>
      </c>
    </row>
    <row r="157" spans="1:7">
      <c r="A157" s="217">
        <v>895</v>
      </c>
      <c r="B157" s="218">
        <v>1700052667460</v>
      </c>
      <c r="C157" s="219" t="s">
        <v>931</v>
      </c>
      <c r="D157" s="110">
        <v>0</v>
      </c>
      <c r="E157" s="111">
        <v>717.85</v>
      </c>
      <c r="F157" s="111">
        <v>0.05</v>
      </c>
      <c r="G157" s="111">
        <v>0.05</v>
      </c>
    </row>
    <row r="158" spans="1:7">
      <c r="A158" s="217">
        <v>896</v>
      </c>
      <c r="B158" s="218">
        <v>1700052667432</v>
      </c>
      <c r="C158" s="219" t="s">
        <v>932</v>
      </c>
      <c r="D158" s="110">
        <v>0</v>
      </c>
      <c r="E158" s="111">
        <v>718.49</v>
      </c>
      <c r="F158" s="111">
        <v>0.05</v>
      </c>
      <c r="G158" s="111">
        <v>0.05</v>
      </c>
    </row>
    <row r="159" spans="1:7">
      <c r="A159" s="217">
        <v>856</v>
      </c>
      <c r="B159" s="218">
        <v>1700052613766</v>
      </c>
      <c r="C159" s="219" t="s">
        <v>933</v>
      </c>
      <c r="D159" s="110">
        <v>0</v>
      </c>
      <c r="E159" s="111">
        <v>4079.54</v>
      </c>
      <c r="F159" s="111">
        <v>0.05</v>
      </c>
      <c r="G159" s="111">
        <v>0.05</v>
      </c>
    </row>
    <row r="160" spans="1:7">
      <c r="A160" s="217">
        <v>8719</v>
      </c>
      <c r="B160" s="218">
        <v>8719</v>
      </c>
      <c r="C160" s="219" t="s">
        <v>936</v>
      </c>
      <c r="D160" s="110">
        <v>0</v>
      </c>
      <c r="E160" s="111">
        <v>11598.3</v>
      </c>
      <c r="F160" s="111">
        <v>0.05</v>
      </c>
      <c r="G160" s="111">
        <v>0.05</v>
      </c>
    </row>
    <row r="161" spans="1:7">
      <c r="A161" s="217">
        <v>908</v>
      </c>
      <c r="B161" s="218">
        <v>1700052632388</v>
      </c>
      <c r="C161" s="219" t="s">
        <v>937</v>
      </c>
      <c r="D161" s="110">
        <v>0</v>
      </c>
      <c r="E161" s="111">
        <v>1966.05</v>
      </c>
      <c r="F161" s="111">
        <v>0.05</v>
      </c>
      <c r="G161" s="111">
        <v>0.05</v>
      </c>
    </row>
    <row r="162" spans="1:7">
      <c r="A162" s="217">
        <v>831</v>
      </c>
      <c r="B162" s="218">
        <v>1700052750694</v>
      </c>
      <c r="C162" s="219" t="s">
        <v>938</v>
      </c>
      <c r="D162" s="110">
        <v>0</v>
      </c>
      <c r="E162" s="111">
        <v>567.29999999999995</v>
      </c>
      <c r="F162" s="111">
        <v>0.05</v>
      </c>
      <c r="G162" s="111">
        <v>0.05</v>
      </c>
    </row>
    <row r="163" spans="1:7">
      <c r="A163" s="217">
        <v>836</v>
      </c>
      <c r="B163" s="218">
        <v>1700052757714</v>
      </c>
      <c r="C163" s="219" t="s">
        <v>939</v>
      </c>
      <c r="D163" s="110">
        <v>0</v>
      </c>
      <c r="E163" s="111">
        <v>611.52</v>
      </c>
      <c r="F163" s="111">
        <v>0.05</v>
      </c>
      <c r="G163" s="111">
        <v>0.05</v>
      </c>
    </row>
    <row r="164" spans="1:7">
      <c r="A164" s="217">
        <v>971</v>
      </c>
      <c r="B164" s="218">
        <v>1700052979809</v>
      </c>
      <c r="C164" s="219" t="s">
        <v>940</v>
      </c>
      <c r="D164" s="110">
        <v>0</v>
      </c>
      <c r="E164" s="111">
        <v>2465.77</v>
      </c>
      <c r="F164" s="111">
        <v>0.05</v>
      </c>
      <c r="G164" s="111">
        <v>0.05</v>
      </c>
    </row>
    <row r="165" spans="1:7">
      <c r="A165" s="217">
        <v>8707</v>
      </c>
      <c r="B165" s="218">
        <v>8707</v>
      </c>
      <c r="C165" s="219" t="s">
        <v>941</v>
      </c>
      <c r="D165" s="110">
        <v>0</v>
      </c>
      <c r="E165" s="111">
        <v>0</v>
      </c>
      <c r="F165" s="111">
        <v>0</v>
      </c>
      <c r="G165" s="111">
        <v>0</v>
      </c>
    </row>
    <row r="166" spans="1:7">
      <c r="A166" s="217">
        <v>828</v>
      </c>
      <c r="B166" s="218">
        <v>1700052708210</v>
      </c>
      <c r="C166" s="219" t="s">
        <v>943</v>
      </c>
      <c r="D166" s="110">
        <v>0</v>
      </c>
      <c r="E166" s="111">
        <v>0</v>
      </c>
      <c r="F166" s="111">
        <v>0</v>
      </c>
      <c r="G166" s="111">
        <v>0</v>
      </c>
    </row>
    <row r="167" spans="1:7">
      <c r="A167" s="217">
        <v>981</v>
      </c>
      <c r="B167" s="218">
        <v>1700052765478</v>
      </c>
      <c r="C167" s="219" t="s">
        <v>944</v>
      </c>
      <c r="D167" s="110">
        <v>0</v>
      </c>
      <c r="E167" s="111">
        <v>7373.75</v>
      </c>
      <c r="F167" s="111">
        <v>0.05</v>
      </c>
      <c r="G167" s="111">
        <v>0.05</v>
      </c>
    </row>
    <row r="168" spans="1:7">
      <c r="A168" s="217">
        <v>839</v>
      </c>
      <c r="B168" s="218">
        <v>1700052751340</v>
      </c>
      <c r="C168" s="219" t="s">
        <v>945</v>
      </c>
      <c r="D168" s="110">
        <v>0</v>
      </c>
      <c r="E168" s="111">
        <v>2237.96</v>
      </c>
      <c r="F168" s="111">
        <v>0.05</v>
      </c>
      <c r="G168" s="111">
        <v>0.05</v>
      </c>
    </row>
    <row r="169" spans="1:7">
      <c r="A169" s="217">
        <v>8722</v>
      </c>
      <c r="B169" s="218">
        <v>8722</v>
      </c>
      <c r="C169" s="219" t="s">
        <v>946</v>
      </c>
      <c r="D169" s="110">
        <v>0</v>
      </c>
      <c r="E169" s="111">
        <v>26654.94</v>
      </c>
      <c r="F169" s="111">
        <v>0.05</v>
      </c>
      <c r="G169" s="111">
        <v>0.05</v>
      </c>
    </row>
    <row r="170" spans="1:7">
      <c r="A170" s="217">
        <v>970</v>
      </c>
      <c r="B170" s="218">
        <v>1700052616925</v>
      </c>
      <c r="C170" s="219" t="s">
        <v>947</v>
      </c>
      <c r="D170" s="110">
        <v>0</v>
      </c>
      <c r="E170" s="111">
        <v>28449.279999999999</v>
      </c>
      <c r="F170" s="111">
        <v>0.05</v>
      </c>
      <c r="G170" s="111">
        <v>0.05</v>
      </c>
    </row>
    <row r="171" spans="1:7">
      <c r="A171" s="217">
        <v>876</v>
      </c>
      <c r="B171" s="218">
        <v>1700052791361</v>
      </c>
      <c r="C171" s="219" t="s">
        <v>948</v>
      </c>
      <c r="D171" s="110">
        <v>0</v>
      </c>
      <c r="E171" s="111">
        <v>1228.04</v>
      </c>
      <c r="F171" s="111">
        <v>0.05</v>
      </c>
      <c r="G171" s="111">
        <v>0.05</v>
      </c>
    </row>
    <row r="172" spans="1:7">
      <c r="A172" s="217">
        <v>880</v>
      </c>
      <c r="B172" s="218">
        <v>1700052906953</v>
      </c>
      <c r="C172" s="219" t="s">
        <v>949</v>
      </c>
      <c r="D172" s="110">
        <v>0</v>
      </c>
      <c r="E172" s="111">
        <v>1004.43</v>
      </c>
      <c r="F172" s="111">
        <v>0.05</v>
      </c>
      <c r="G172" s="111">
        <v>0.05</v>
      </c>
    </row>
    <row r="173" spans="1:7">
      <c r="A173" s="217">
        <v>840</v>
      </c>
      <c r="B173" s="218">
        <v>1700052750417</v>
      </c>
      <c r="C173" s="219" t="s">
        <v>950</v>
      </c>
      <c r="D173" s="110">
        <v>0</v>
      </c>
      <c r="E173" s="111">
        <v>719.4</v>
      </c>
      <c r="F173" s="111">
        <v>0.05</v>
      </c>
      <c r="G173" s="111">
        <v>0.05</v>
      </c>
    </row>
    <row r="174" spans="1:7">
      <c r="A174" s="217">
        <v>829</v>
      </c>
      <c r="B174" s="218">
        <v>1700052730865</v>
      </c>
      <c r="C174" s="219" t="s">
        <v>951</v>
      </c>
      <c r="D174" s="110">
        <v>0</v>
      </c>
      <c r="E174" s="111">
        <v>659.35</v>
      </c>
      <c r="F174" s="111">
        <v>0.05</v>
      </c>
      <c r="G174" s="111">
        <v>0.05</v>
      </c>
    </row>
    <row r="175" spans="1:7">
      <c r="A175" s="217">
        <v>8741</v>
      </c>
      <c r="B175" s="218">
        <v>8741</v>
      </c>
      <c r="C175" s="219" t="s">
        <v>952</v>
      </c>
      <c r="D175" s="110">
        <v>0</v>
      </c>
      <c r="E175" s="111">
        <v>29587.91</v>
      </c>
      <c r="F175" s="111">
        <v>0.05</v>
      </c>
      <c r="G175" s="111">
        <v>0.05</v>
      </c>
    </row>
    <row r="176" spans="1:7">
      <c r="A176" s="217">
        <v>841</v>
      </c>
      <c r="B176" s="218">
        <v>1700052708595</v>
      </c>
      <c r="C176" s="219" t="s">
        <v>953</v>
      </c>
      <c r="D176" s="110">
        <v>0</v>
      </c>
      <c r="E176" s="111">
        <v>1072.27</v>
      </c>
      <c r="F176" s="111">
        <v>0.05</v>
      </c>
      <c r="G176" s="111">
        <v>0.05</v>
      </c>
    </row>
    <row r="177" spans="1:7">
      <c r="A177" s="217">
        <v>982</v>
      </c>
      <c r="B177" s="218">
        <v>1700052966048</v>
      </c>
      <c r="C177" s="219" t="s">
        <v>954</v>
      </c>
      <c r="D177" s="110">
        <v>0</v>
      </c>
      <c r="E177" s="111">
        <v>4594.13</v>
      </c>
      <c r="F177" s="111">
        <v>0.05</v>
      </c>
      <c r="G177" s="111">
        <v>0.05</v>
      </c>
    </row>
    <row r="178" spans="1:7">
      <c r="A178" s="217">
        <v>960</v>
      </c>
      <c r="B178" s="218">
        <v>1700053150084</v>
      </c>
      <c r="C178" s="219" t="s">
        <v>955</v>
      </c>
      <c r="D178" s="110">
        <v>0</v>
      </c>
      <c r="E178" s="111">
        <v>5747.67</v>
      </c>
      <c r="F178" s="111">
        <v>0.05</v>
      </c>
      <c r="G178" s="111">
        <v>0.05</v>
      </c>
    </row>
    <row r="179" spans="1:7">
      <c r="A179" s="217">
        <v>845</v>
      </c>
      <c r="B179" s="218">
        <v>1700052867523</v>
      </c>
      <c r="C179" s="219" t="s">
        <v>956</v>
      </c>
      <c r="D179" s="110">
        <v>0</v>
      </c>
      <c r="E179" s="111">
        <v>780.28</v>
      </c>
      <c r="F179" s="111">
        <v>0.05</v>
      </c>
      <c r="G179" s="111">
        <v>0.05</v>
      </c>
    </row>
    <row r="180" spans="1:7">
      <c r="A180" s="217">
        <v>849</v>
      </c>
      <c r="B180" s="218">
        <v>1700052944513</v>
      </c>
      <c r="C180" s="219" t="s">
        <v>957</v>
      </c>
      <c r="D180" s="110">
        <v>0</v>
      </c>
      <c r="E180" s="111">
        <v>712.96</v>
      </c>
      <c r="F180" s="111">
        <v>0.05</v>
      </c>
      <c r="G180" s="111">
        <v>0.05</v>
      </c>
    </row>
    <row r="181" spans="1:7">
      <c r="A181" s="217">
        <v>992</v>
      </c>
      <c r="B181" s="218">
        <v>1700053043276</v>
      </c>
      <c r="C181" s="219" t="s">
        <v>958</v>
      </c>
      <c r="D181" s="110">
        <v>0</v>
      </c>
      <c r="E181" s="111">
        <v>449.27</v>
      </c>
      <c r="F181" s="111">
        <v>0.05</v>
      </c>
      <c r="G181" s="111">
        <v>0.05</v>
      </c>
    </row>
    <row r="182" spans="1:7">
      <c r="A182" s="217">
        <v>934</v>
      </c>
      <c r="B182" s="218">
        <v>1700052967246</v>
      </c>
      <c r="C182" s="219" t="s">
        <v>959</v>
      </c>
      <c r="D182" s="110">
        <v>0</v>
      </c>
      <c r="E182" s="111">
        <v>1480.1</v>
      </c>
      <c r="F182" s="111">
        <v>0.05</v>
      </c>
      <c r="G182" s="111">
        <v>0.05</v>
      </c>
    </row>
    <row r="183" spans="1:7">
      <c r="A183" s="217">
        <v>933</v>
      </c>
      <c r="B183" s="218">
        <v>1700052810100</v>
      </c>
      <c r="C183" s="219" t="s">
        <v>960</v>
      </c>
      <c r="D183" s="110">
        <v>0</v>
      </c>
      <c r="E183" s="111">
        <v>1067.0999999999999</v>
      </c>
      <c r="F183" s="111">
        <v>0.05</v>
      </c>
      <c r="G183" s="111">
        <v>0.05</v>
      </c>
    </row>
    <row r="184" spans="1:7">
      <c r="A184" s="217">
        <v>960</v>
      </c>
      <c r="B184" s="218" t="s">
        <v>876</v>
      </c>
      <c r="C184" s="219" t="s">
        <v>961</v>
      </c>
      <c r="D184" s="110">
        <v>0</v>
      </c>
      <c r="E184" s="111">
        <v>701.65</v>
      </c>
      <c r="F184" s="111">
        <v>0.05</v>
      </c>
      <c r="G184" s="111">
        <v>0.05</v>
      </c>
    </row>
    <row r="185" spans="1:7">
      <c r="A185" s="217">
        <v>960</v>
      </c>
      <c r="B185" s="218" t="s">
        <v>876</v>
      </c>
      <c r="C185" s="219" t="s">
        <v>962</v>
      </c>
      <c r="D185" s="110">
        <v>0</v>
      </c>
      <c r="E185" s="111">
        <v>8331.82</v>
      </c>
      <c r="F185" s="111">
        <v>0.05</v>
      </c>
      <c r="G185" s="111">
        <v>0.05</v>
      </c>
    </row>
    <row r="186" spans="1:7">
      <c r="A186" s="217">
        <v>960</v>
      </c>
      <c r="B186" s="218" t="s">
        <v>876</v>
      </c>
      <c r="C186" s="219" t="s">
        <v>963</v>
      </c>
      <c r="D186" s="110">
        <v>0</v>
      </c>
      <c r="E186" s="111">
        <v>12824.59</v>
      </c>
      <c r="F186" s="111">
        <v>0.05</v>
      </c>
      <c r="G186" s="111">
        <v>0.05</v>
      </c>
    </row>
    <row r="187" spans="1:7">
      <c r="A187" s="217">
        <v>995</v>
      </c>
      <c r="B187" s="218">
        <v>1700052348263</v>
      </c>
      <c r="C187" s="219" t="s">
        <v>964</v>
      </c>
      <c r="D187" s="110">
        <v>0</v>
      </c>
      <c r="E187" s="111">
        <v>13628.11</v>
      </c>
      <c r="F187" s="111">
        <v>0.05</v>
      </c>
      <c r="G187" s="111">
        <v>0.05</v>
      </c>
    </row>
    <row r="188" spans="1:7">
      <c r="A188" s="217">
        <v>964</v>
      </c>
      <c r="B188" s="218">
        <v>1700053001090</v>
      </c>
      <c r="C188" s="219" t="s">
        <v>965</v>
      </c>
      <c r="D188" s="110">
        <v>0</v>
      </c>
      <c r="E188" s="111">
        <v>15753</v>
      </c>
      <c r="F188" s="111">
        <v>0.05</v>
      </c>
      <c r="G188" s="111">
        <v>0.05</v>
      </c>
    </row>
    <row r="189" spans="1:7">
      <c r="A189" s="217">
        <v>827</v>
      </c>
      <c r="B189" s="218">
        <v>1700052434639</v>
      </c>
      <c r="C189" s="219" t="s">
        <v>966</v>
      </c>
      <c r="D189" s="110">
        <v>0</v>
      </c>
      <c r="E189" s="111">
        <v>2467.86</v>
      </c>
      <c r="F189" s="111">
        <v>0.05</v>
      </c>
      <c r="G189" s="111">
        <v>0.05</v>
      </c>
    </row>
    <row r="190" spans="1:7">
      <c r="A190" s="217">
        <v>898</v>
      </c>
      <c r="B190" s="218">
        <v>1700052878010</v>
      </c>
      <c r="C190" s="219" t="s">
        <v>967</v>
      </c>
      <c r="D190" s="110">
        <v>0</v>
      </c>
      <c r="E190" s="111">
        <v>720.18</v>
      </c>
      <c r="F190" s="111">
        <v>0.05</v>
      </c>
      <c r="G190" s="111">
        <v>0.05</v>
      </c>
    </row>
    <row r="191" spans="1:7">
      <c r="A191" s="217">
        <v>996</v>
      </c>
      <c r="B191" s="218">
        <v>1700053065057</v>
      </c>
      <c r="C191" s="219" t="s">
        <v>968</v>
      </c>
      <c r="D191" s="110">
        <v>0</v>
      </c>
      <c r="E191" s="111">
        <v>832.16</v>
      </c>
      <c r="F191" s="111">
        <v>0.05</v>
      </c>
      <c r="G191" s="111">
        <v>0.05</v>
      </c>
    </row>
    <row r="192" spans="1:7">
      <c r="A192" s="217">
        <v>960</v>
      </c>
      <c r="B192" s="218" t="s">
        <v>876</v>
      </c>
      <c r="C192" s="219" t="s">
        <v>969</v>
      </c>
      <c r="D192" s="110">
        <v>0</v>
      </c>
      <c r="E192" s="111">
        <v>1319.12</v>
      </c>
      <c r="F192" s="111">
        <v>0.05</v>
      </c>
      <c r="G192" s="111">
        <v>0.05</v>
      </c>
    </row>
    <row r="193" spans="1:7">
      <c r="A193" s="217">
        <v>960</v>
      </c>
      <c r="B193" s="218" t="s">
        <v>876</v>
      </c>
      <c r="C193" s="219" t="s">
        <v>970</v>
      </c>
      <c r="D193" s="110">
        <v>0</v>
      </c>
      <c r="E193" s="111">
        <v>7453.44</v>
      </c>
      <c r="F193" s="111">
        <v>0.05</v>
      </c>
      <c r="G193" s="111">
        <v>0.05</v>
      </c>
    </row>
    <row r="194" spans="1:7">
      <c r="A194" s="217">
        <v>842</v>
      </c>
      <c r="B194" s="218">
        <v>1700052768390</v>
      </c>
      <c r="C194" s="219" t="s">
        <v>971</v>
      </c>
      <c r="D194" s="110">
        <v>0</v>
      </c>
      <c r="E194" s="111">
        <v>644.79</v>
      </c>
      <c r="F194" s="111">
        <v>0.05</v>
      </c>
      <c r="G194" s="111">
        <v>0.05</v>
      </c>
    </row>
    <row r="195" spans="1:7">
      <c r="A195" s="217">
        <v>899</v>
      </c>
      <c r="B195" s="218">
        <v>1700052826917</v>
      </c>
      <c r="C195" s="219" t="s">
        <v>972</v>
      </c>
      <c r="D195" s="110">
        <v>0</v>
      </c>
      <c r="E195" s="111">
        <v>2120.0700000000002</v>
      </c>
      <c r="F195" s="111">
        <v>0.05</v>
      </c>
      <c r="G195" s="111">
        <v>0.05</v>
      </c>
    </row>
    <row r="196" spans="1:7">
      <c r="A196" s="217">
        <v>8727</v>
      </c>
      <c r="B196" s="218">
        <v>8727</v>
      </c>
      <c r="C196" s="219" t="s">
        <v>973</v>
      </c>
      <c r="D196" s="110">
        <v>0</v>
      </c>
      <c r="E196" s="111">
        <v>33833.480000000003</v>
      </c>
      <c r="F196" s="111">
        <v>0.05</v>
      </c>
      <c r="G196" s="111">
        <v>0.05</v>
      </c>
    </row>
    <row r="197" spans="1:7">
      <c r="A197" s="217">
        <v>902</v>
      </c>
      <c r="B197" s="218">
        <v>1700052857543</v>
      </c>
      <c r="C197" s="219" t="s">
        <v>974</v>
      </c>
      <c r="D197" s="110">
        <v>0</v>
      </c>
      <c r="E197" s="111">
        <v>594.76</v>
      </c>
      <c r="F197" s="111">
        <v>0.05</v>
      </c>
      <c r="G197" s="111">
        <v>0.05</v>
      </c>
    </row>
    <row r="198" spans="1:7">
      <c r="A198" s="217">
        <v>912</v>
      </c>
      <c r="B198" s="218">
        <v>1700052859912</v>
      </c>
      <c r="C198" s="219" t="s">
        <v>975</v>
      </c>
      <c r="D198" s="110">
        <v>0</v>
      </c>
      <c r="E198" s="111">
        <v>1140.9100000000001</v>
      </c>
      <c r="F198" s="111">
        <v>0.05</v>
      </c>
      <c r="G198" s="111">
        <v>0.05</v>
      </c>
    </row>
    <row r="199" spans="1:7">
      <c r="A199" s="217">
        <v>994</v>
      </c>
      <c r="B199" s="218">
        <v>1700052887706</v>
      </c>
      <c r="C199" s="219" t="s">
        <v>976</v>
      </c>
      <c r="D199" s="110">
        <v>0</v>
      </c>
      <c r="E199" s="111">
        <v>624.01</v>
      </c>
      <c r="F199" s="111">
        <v>0.05</v>
      </c>
      <c r="G199" s="111">
        <v>0.05</v>
      </c>
    </row>
    <row r="200" spans="1:7">
      <c r="A200" s="217">
        <v>916</v>
      </c>
      <c r="B200" s="218">
        <v>1700052889730</v>
      </c>
      <c r="C200" s="219" t="s">
        <v>977</v>
      </c>
      <c r="D200" s="110">
        <v>0</v>
      </c>
      <c r="E200" s="111">
        <v>453.97</v>
      </c>
      <c r="F200" s="111">
        <v>0.05</v>
      </c>
      <c r="G200" s="111">
        <v>0.05</v>
      </c>
    </row>
    <row r="201" spans="1:7">
      <c r="A201" s="217">
        <v>919</v>
      </c>
      <c r="B201" s="218">
        <v>1700052866742</v>
      </c>
      <c r="C201" s="219" t="s">
        <v>978</v>
      </c>
      <c r="D201" s="110">
        <v>0</v>
      </c>
      <c r="E201" s="111">
        <v>308.37</v>
      </c>
      <c r="F201" s="111">
        <v>0.05</v>
      </c>
      <c r="G201" s="111">
        <v>0.05</v>
      </c>
    </row>
    <row r="202" spans="1:7">
      <c r="A202" s="217">
        <v>965</v>
      </c>
      <c r="B202" s="218">
        <v>1700052930023</v>
      </c>
      <c r="C202" s="219" t="s">
        <v>979</v>
      </c>
      <c r="D202" s="110">
        <v>0</v>
      </c>
      <c r="E202" s="111">
        <v>1284.25</v>
      </c>
      <c r="F202" s="111">
        <v>0.05</v>
      </c>
      <c r="G202" s="111">
        <v>0.05</v>
      </c>
    </row>
    <row r="203" spans="1:7">
      <c r="A203" s="217">
        <v>8755</v>
      </c>
      <c r="B203" s="218">
        <v>8755</v>
      </c>
      <c r="C203" s="219" t="s">
        <v>980</v>
      </c>
      <c r="D203" s="110">
        <v>0</v>
      </c>
      <c r="E203" s="111">
        <v>451.02</v>
      </c>
      <c r="F203" s="111">
        <v>0.05</v>
      </c>
      <c r="G203" s="111">
        <v>0.05</v>
      </c>
    </row>
    <row r="204" spans="1:7">
      <c r="A204" s="217">
        <v>960</v>
      </c>
      <c r="B204" s="218">
        <v>1700052918968</v>
      </c>
      <c r="C204" s="219" t="s">
        <v>981</v>
      </c>
      <c r="D204" s="110">
        <v>0</v>
      </c>
      <c r="E204" s="111">
        <v>1072.4100000000001</v>
      </c>
      <c r="F204" s="111">
        <v>0.05</v>
      </c>
      <c r="G204" s="111">
        <v>0.05</v>
      </c>
    </row>
    <row r="205" spans="1:7">
      <c r="A205" s="217">
        <v>976</v>
      </c>
      <c r="B205" s="218">
        <v>1700052976700</v>
      </c>
      <c r="C205" s="219" t="s">
        <v>982</v>
      </c>
      <c r="D205" s="110">
        <v>0</v>
      </c>
      <c r="E205" s="111">
        <v>2896.12</v>
      </c>
      <c r="F205" s="111">
        <v>0.05</v>
      </c>
      <c r="G205" s="111">
        <v>0.05</v>
      </c>
    </row>
    <row r="206" spans="1:7">
      <c r="A206" s="217">
        <v>857</v>
      </c>
      <c r="B206" s="218">
        <v>1700052983406</v>
      </c>
      <c r="C206" s="219" t="s">
        <v>983</v>
      </c>
      <c r="D206" s="110">
        <v>0</v>
      </c>
      <c r="E206" s="111">
        <v>709.5</v>
      </c>
      <c r="F206" s="111">
        <v>0.05</v>
      </c>
      <c r="G206" s="111">
        <v>0.05</v>
      </c>
    </row>
    <row r="207" spans="1:7">
      <c r="A207" s="217">
        <v>960</v>
      </c>
      <c r="B207" s="218" t="s">
        <v>876</v>
      </c>
      <c r="C207" s="219" t="s">
        <v>984</v>
      </c>
      <c r="D207" s="110">
        <v>0</v>
      </c>
      <c r="E207" s="111">
        <v>7866.07</v>
      </c>
      <c r="F207" s="111">
        <v>0.05</v>
      </c>
      <c r="G207" s="111">
        <v>0.05</v>
      </c>
    </row>
    <row r="208" spans="1:7">
      <c r="A208" s="217">
        <v>960</v>
      </c>
      <c r="B208" s="218">
        <v>1700053110685</v>
      </c>
      <c r="C208" s="219" t="s">
        <v>985</v>
      </c>
      <c r="D208" s="110">
        <v>0</v>
      </c>
      <c r="E208" s="111">
        <v>2589.0700000000002</v>
      </c>
      <c r="F208" s="111">
        <v>0.05</v>
      </c>
      <c r="G208" s="111">
        <v>0.05</v>
      </c>
    </row>
    <row r="209" spans="1:7">
      <c r="A209" s="217">
        <v>947</v>
      </c>
      <c r="B209" s="218">
        <v>1700052947620</v>
      </c>
      <c r="C209" s="219" t="s">
        <v>986</v>
      </c>
      <c r="D209" s="110">
        <v>0</v>
      </c>
      <c r="E209" s="111">
        <v>969.55</v>
      </c>
      <c r="F209" s="111">
        <v>0.05</v>
      </c>
      <c r="G209" s="111">
        <v>0.05</v>
      </c>
    </row>
    <row r="210" spans="1:7">
      <c r="A210" s="217">
        <v>957</v>
      </c>
      <c r="B210" s="218">
        <v>1700052947807</v>
      </c>
      <c r="C210" s="219" t="s">
        <v>987</v>
      </c>
      <c r="D210" s="110">
        <v>0</v>
      </c>
      <c r="E210" s="111">
        <v>700.54</v>
      </c>
      <c r="F210" s="111">
        <v>0.05</v>
      </c>
      <c r="G210" s="111">
        <v>0.05</v>
      </c>
    </row>
    <row r="211" spans="1:7">
      <c r="A211" s="217">
        <v>960</v>
      </c>
      <c r="B211" s="218" t="s">
        <v>876</v>
      </c>
      <c r="C211" s="219" t="s">
        <v>988</v>
      </c>
      <c r="D211" s="110">
        <v>0</v>
      </c>
      <c r="E211" s="111">
        <v>675.93</v>
      </c>
      <c r="F211" s="111">
        <v>0.05</v>
      </c>
      <c r="G211" s="111">
        <v>0.05</v>
      </c>
    </row>
    <row r="212" spans="1:7">
      <c r="A212" s="217">
        <v>960</v>
      </c>
      <c r="B212" s="218" t="s">
        <v>876</v>
      </c>
      <c r="C212" s="219" t="s">
        <v>989</v>
      </c>
      <c r="D212" s="110">
        <v>0</v>
      </c>
      <c r="E212" s="111">
        <v>3820.77</v>
      </c>
      <c r="F212" s="111">
        <v>0.05</v>
      </c>
      <c r="G212" s="111">
        <v>0.05</v>
      </c>
    </row>
    <row r="213" spans="1:7">
      <c r="A213" s="217">
        <v>872</v>
      </c>
      <c r="B213" s="218">
        <v>1700052944540</v>
      </c>
      <c r="C213" s="219" t="s">
        <v>990</v>
      </c>
      <c r="D213" s="110">
        <v>0</v>
      </c>
      <c r="E213" s="111">
        <v>790.27</v>
      </c>
      <c r="F213" s="111">
        <v>0.05</v>
      </c>
      <c r="G213" s="111">
        <v>0.05</v>
      </c>
    </row>
    <row r="214" spans="1:7">
      <c r="A214" s="217">
        <v>968</v>
      </c>
      <c r="B214" s="218">
        <v>1700052959227</v>
      </c>
      <c r="C214" s="219" t="s">
        <v>991</v>
      </c>
      <c r="D214" s="110">
        <v>0</v>
      </c>
      <c r="E214" s="111">
        <v>625.28</v>
      </c>
      <c r="F214" s="111">
        <v>0.05</v>
      </c>
      <c r="G214" s="111">
        <v>0.05</v>
      </c>
    </row>
    <row r="215" spans="1:7">
      <c r="A215" s="217">
        <v>894</v>
      </c>
      <c r="B215" s="218">
        <v>1700053106838</v>
      </c>
      <c r="C215" s="219" t="s">
        <v>992</v>
      </c>
      <c r="D215" s="110">
        <v>0</v>
      </c>
      <c r="E215" s="111">
        <v>451.93</v>
      </c>
      <c r="F215" s="111">
        <v>0.05</v>
      </c>
      <c r="G215" s="111">
        <v>0.05</v>
      </c>
    </row>
    <row r="216" spans="1:7">
      <c r="A216" s="217">
        <v>960</v>
      </c>
      <c r="B216" s="218" t="s">
        <v>876</v>
      </c>
      <c r="C216" s="219" t="s">
        <v>993</v>
      </c>
      <c r="D216" s="110">
        <v>0</v>
      </c>
      <c r="E216" s="111">
        <v>1964.76</v>
      </c>
      <c r="F216" s="111">
        <v>0.05</v>
      </c>
      <c r="G216" s="111">
        <v>0.05</v>
      </c>
    </row>
    <row r="217" spans="1:7">
      <c r="A217" s="217">
        <v>960</v>
      </c>
      <c r="B217" s="218" t="s">
        <v>876</v>
      </c>
      <c r="C217" s="219" t="s">
        <v>994</v>
      </c>
      <c r="D217" s="110">
        <v>0</v>
      </c>
      <c r="E217" s="111">
        <v>450.96</v>
      </c>
      <c r="F217" s="111">
        <v>0.05</v>
      </c>
      <c r="G217" s="111">
        <v>0.05</v>
      </c>
    </row>
    <row r="218" spans="1:7">
      <c r="A218" s="217">
        <v>878</v>
      </c>
      <c r="B218" s="218">
        <v>1700052988886</v>
      </c>
      <c r="C218" s="219" t="s">
        <v>995</v>
      </c>
      <c r="D218" s="110">
        <v>0</v>
      </c>
      <c r="E218" s="111">
        <v>442.91</v>
      </c>
      <c r="F218" s="111">
        <v>0.05</v>
      </c>
      <c r="G218" s="111">
        <v>0.05</v>
      </c>
    </row>
    <row r="219" spans="1:7">
      <c r="A219" s="217">
        <v>911</v>
      </c>
      <c r="B219" s="218">
        <v>1700052988859</v>
      </c>
      <c r="C219" s="219" t="s">
        <v>996</v>
      </c>
      <c r="D219" s="110">
        <v>0</v>
      </c>
      <c r="E219" s="111">
        <v>862.86</v>
      </c>
      <c r="F219" s="111">
        <v>0.05</v>
      </c>
      <c r="G219" s="111">
        <v>0.05</v>
      </c>
    </row>
    <row r="220" spans="1:7">
      <c r="A220" s="217">
        <v>920</v>
      </c>
      <c r="B220" s="218">
        <v>1700052866770</v>
      </c>
      <c r="C220" s="219" t="s">
        <v>997</v>
      </c>
      <c r="D220" s="110">
        <v>0</v>
      </c>
      <c r="E220" s="111">
        <v>795.45</v>
      </c>
      <c r="F220" s="111">
        <v>0.05</v>
      </c>
      <c r="G220" s="111">
        <v>0.05</v>
      </c>
    </row>
    <row r="221" spans="1:7">
      <c r="A221" s="217">
        <v>8756</v>
      </c>
      <c r="B221" s="218">
        <v>8756</v>
      </c>
      <c r="C221" s="219" t="s">
        <v>998</v>
      </c>
      <c r="D221" s="110">
        <v>0</v>
      </c>
      <c r="E221" s="111">
        <v>1120.08</v>
      </c>
      <c r="F221" s="111">
        <v>0.05</v>
      </c>
      <c r="G221" s="111">
        <v>0.05</v>
      </c>
    </row>
    <row r="222" spans="1:7">
      <c r="A222" s="217">
        <v>960</v>
      </c>
      <c r="B222" s="218" t="s">
        <v>876</v>
      </c>
      <c r="C222" s="219" t="s">
        <v>999</v>
      </c>
      <c r="D222" s="110">
        <v>0</v>
      </c>
      <c r="E222" s="111">
        <v>721.85</v>
      </c>
      <c r="F222" s="111">
        <v>0.05</v>
      </c>
      <c r="G222" s="111">
        <v>0.05</v>
      </c>
    </row>
    <row r="223" spans="1:7">
      <c r="A223" s="217">
        <v>960</v>
      </c>
      <c r="B223" s="218" t="s">
        <v>876</v>
      </c>
      <c r="C223" s="219" t="s">
        <v>1000</v>
      </c>
      <c r="D223" s="110">
        <v>0</v>
      </c>
      <c r="E223" s="111">
        <v>22440.18</v>
      </c>
      <c r="F223" s="111">
        <v>0.05</v>
      </c>
      <c r="G223" s="111">
        <v>0.05</v>
      </c>
    </row>
    <row r="224" spans="1:7">
      <c r="A224" s="217">
        <v>960</v>
      </c>
      <c r="B224" s="218" t="s">
        <v>876</v>
      </c>
      <c r="C224" s="219" t="s">
        <v>1001</v>
      </c>
      <c r="D224" s="110">
        <v>0</v>
      </c>
      <c r="E224" s="111">
        <v>5658.32</v>
      </c>
      <c r="F224" s="111">
        <v>0.05</v>
      </c>
      <c r="G224" s="111">
        <v>0.05</v>
      </c>
    </row>
    <row r="225" spans="1:7">
      <c r="A225" s="217">
        <v>988</v>
      </c>
      <c r="B225" s="218">
        <v>1700053037529</v>
      </c>
      <c r="C225" s="219" t="s">
        <v>1002</v>
      </c>
      <c r="D225" s="110">
        <v>0</v>
      </c>
      <c r="E225" s="111">
        <v>667.18</v>
      </c>
      <c r="F225" s="111">
        <v>0.05</v>
      </c>
      <c r="G225" s="111">
        <v>0.05</v>
      </c>
    </row>
    <row r="226" spans="1:7">
      <c r="A226" s="217">
        <v>960</v>
      </c>
      <c r="B226" s="218" t="s">
        <v>876</v>
      </c>
      <c r="C226" s="219" t="s">
        <v>1003</v>
      </c>
      <c r="D226" s="110">
        <v>0</v>
      </c>
      <c r="E226" s="111">
        <v>3507.43</v>
      </c>
      <c r="F226" s="111">
        <v>0.05</v>
      </c>
      <c r="G226" s="111">
        <v>0.05</v>
      </c>
    </row>
    <row r="227" spans="1:7">
      <c r="A227" s="217">
        <v>960</v>
      </c>
      <c r="B227" s="218">
        <v>1700052935360</v>
      </c>
      <c r="C227" s="219" t="s">
        <v>1004</v>
      </c>
      <c r="D227" s="110">
        <v>0</v>
      </c>
      <c r="E227" s="111">
        <v>2882.8</v>
      </c>
      <c r="F227" s="111">
        <v>0.05</v>
      </c>
      <c r="G227" s="111">
        <v>0.05</v>
      </c>
    </row>
    <row r="228" spans="1:7">
      <c r="A228" s="217">
        <v>960</v>
      </c>
      <c r="B228" s="218">
        <v>1700052935388</v>
      </c>
      <c r="C228" s="219" t="s">
        <v>1005</v>
      </c>
      <c r="D228" s="110">
        <v>0</v>
      </c>
      <c r="E228" s="111">
        <v>3475.85</v>
      </c>
      <c r="F228" s="111">
        <v>0.05</v>
      </c>
      <c r="G228" s="111">
        <v>0.05</v>
      </c>
    </row>
    <row r="229" spans="1:7">
      <c r="A229" s="217">
        <v>921</v>
      </c>
      <c r="B229" s="218">
        <v>1700052954664</v>
      </c>
      <c r="C229" s="219" t="s">
        <v>1006</v>
      </c>
      <c r="D229" s="110">
        <v>0</v>
      </c>
      <c r="E229" s="111">
        <v>566.91</v>
      </c>
      <c r="F229" s="111">
        <v>0.05</v>
      </c>
      <c r="G229" s="111">
        <v>0.05</v>
      </c>
    </row>
    <row r="230" spans="1:7">
      <c r="A230" s="217">
        <v>998</v>
      </c>
      <c r="B230" s="218">
        <v>1700052963092</v>
      </c>
      <c r="C230" s="219" t="s">
        <v>1007</v>
      </c>
      <c r="D230" s="110">
        <v>0</v>
      </c>
      <c r="E230" s="111">
        <v>445.09</v>
      </c>
      <c r="F230" s="111">
        <v>0.05</v>
      </c>
      <c r="G230" s="111">
        <v>0.05</v>
      </c>
    </row>
    <row r="231" spans="1:7">
      <c r="A231" s="217">
        <v>8738</v>
      </c>
      <c r="B231" s="218">
        <v>8738</v>
      </c>
      <c r="C231" s="219" t="s">
        <v>1008</v>
      </c>
      <c r="D231" s="110">
        <v>0</v>
      </c>
      <c r="E231" s="111">
        <v>2209.69</v>
      </c>
      <c r="F231" s="111">
        <v>0.05</v>
      </c>
      <c r="G231" s="111">
        <v>0.05</v>
      </c>
    </row>
    <row r="232" spans="1:7">
      <c r="A232" s="217">
        <v>959</v>
      </c>
      <c r="B232" s="218">
        <v>1700052976808</v>
      </c>
      <c r="C232" s="219" t="s">
        <v>1009</v>
      </c>
      <c r="D232" s="110">
        <v>0</v>
      </c>
      <c r="E232" s="111">
        <v>617.15</v>
      </c>
      <c r="F232" s="111">
        <v>0.05</v>
      </c>
      <c r="G232" s="111">
        <v>0.05</v>
      </c>
    </row>
    <row r="233" spans="1:7">
      <c r="A233" s="217">
        <v>901</v>
      </c>
      <c r="B233" s="218">
        <v>1700052982927</v>
      </c>
      <c r="C233" s="219" t="s">
        <v>1010</v>
      </c>
      <c r="D233" s="110">
        <v>0</v>
      </c>
      <c r="E233" s="111">
        <v>308.37</v>
      </c>
      <c r="F233" s="111">
        <v>0.05</v>
      </c>
      <c r="G233" s="111">
        <v>0.05</v>
      </c>
    </row>
    <row r="234" spans="1:7">
      <c r="A234" s="217">
        <v>960</v>
      </c>
      <c r="B234" s="218" t="s">
        <v>876</v>
      </c>
      <c r="C234" s="219" t="s">
        <v>1011</v>
      </c>
      <c r="D234" s="110">
        <v>0</v>
      </c>
      <c r="E234" s="111">
        <v>3181.62</v>
      </c>
      <c r="F234" s="111">
        <v>0.05</v>
      </c>
      <c r="G234" s="111">
        <v>0.05</v>
      </c>
    </row>
    <row r="235" spans="1:7">
      <c r="A235" s="217">
        <v>905</v>
      </c>
      <c r="B235" s="218">
        <v>1700053058802</v>
      </c>
      <c r="C235" s="219" t="s">
        <v>1012</v>
      </c>
      <c r="D235" s="110">
        <v>0</v>
      </c>
      <c r="E235" s="111">
        <v>11524.2</v>
      </c>
      <c r="F235" s="111">
        <v>0.05</v>
      </c>
      <c r="G235" s="111">
        <v>0.05</v>
      </c>
    </row>
    <row r="236" spans="1:7">
      <c r="A236" s="217">
        <v>8737</v>
      </c>
      <c r="B236" s="218">
        <v>8737</v>
      </c>
      <c r="C236" s="219" t="s">
        <v>1014</v>
      </c>
      <c r="D236" s="110">
        <v>0</v>
      </c>
      <c r="E236" s="111">
        <v>1732.39</v>
      </c>
      <c r="F236" s="111">
        <v>0.05</v>
      </c>
      <c r="G236" s="111">
        <v>0.05</v>
      </c>
    </row>
    <row r="237" spans="1:7">
      <c r="A237" s="217">
        <v>862</v>
      </c>
      <c r="B237" s="218">
        <v>1700052996664</v>
      </c>
      <c r="C237" s="219" t="s">
        <v>1015</v>
      </c>
      <c r="D237" s="110">
        <v>0</v>
      </c>
      <c r="E237" s="111">
        <v>661.73</v>
      </c>
      <c r="F237" s="111">
        <v>0.05</v>
      </c>
      <c r="G237" s="111">
        <v>0.05</v>
      </c>
    </row>
    <row r="238" spans="1:7">
      <c r="A238" s="217">
        <v>8743</v>
      </c>
      <c r="B238" s="218">
        <v>8743</v>
      </c>
      <c r="C238" s="219" t="s">
        <v>1016</v>
      </c>
      <c r="D238" s="110">
        <v>0</v>
      </c>
      <c r="E238" s="111">
        <v>447.42</v>
      </c>
      <c r="F238" s="111">
        <v>0.05</v>
      </c>
      <c r="G238" s="111">
        <v>0.05</v>
      </c>
    </row>
    <row r="239" spans="1:7">
      <c r="A239" s="217">
        <v>960</v>
      </c>
      <c r="B239" s="218" t="s">
        <v>876</v>
      </c>
      <c r="C239" s="219" t="s">
        <v>1017</v>
      </c>
      <c r="D239" s="110">
        <v>0</v>
      </c>
      <c r="E239" s="111">
        <v>668.51</v>
      </c>
      <c r="F239" s="111">
        <v>0.05</v>
      </c>
      <c r="G239" s="111">
        <v>0.05</v>
      </c>
    </row>
    <row r="240" spans="1:7">
      <c r="A240" s="217">
        <v>8757</v>
      </c>
      <c r="B240" s="218">
        <v>8757</v>
      </c>
      <c r="C240" s="219" t="s">
        <v>1018</v>
      </c>
      <c r="D240" s="110">
        <v>0</v>
      </c>
      <c r="E240" s="111">
        <v>14980.23</v>
      </c>
      <c r="F240" s="111">
        <v>0.05</v>
      </c>
      <c r="G240" s="111">
        <v>0.05</v>
      </c>
    </row>
    <row r="241" spans="1:7">
      <c r="A241" s="217">
        <v>960</v>
      </c>
      <c r="B241" s="218" t="s">
        <v>876</v>
      </c>
      <c r="C241" s="219" t="s">
        <v>1019</v>
      </c>
      <c r="D241" s="110">
        <v>0</v>
      </c>
      <c r="E241" s="111">
        <v>1038.57</v>
      </c>
      <c r="F241" s="111">
        <v>0.05</v>
      </c>
      <c r="G241" s="111">
        <v>0.05</v>
      </c>
    </row>
    <row r="242" spans="1:7">
      <c r="A242" s="217">
        <v>897</v>
      </c>
      <c r="B242" s="218">
        <v>1700053029253</v>
      </c>
      <c r="C242" s="219" t="s">
        <v>1020</v>
      </c>
      <c r="D242" s="110">
        <v>0</v>
      </c>
      <c r="E242" s="111">
        <v>8292.75</v>
      </c>
      <c r="F242" s="111">
        <v>0.05</v>
      </c>
      <c r="G242" s="111">
        <v>0.05</v>
      </c>
    </row>
    <row r="243" spans="1:7">
      <c r="A243" s="217">
        <v>960</v>
      </c>
      <c r="B243" s="218" t="s">
        <v>876</v>
      </c>
      <c r="C243" s="219" t="s">
        <v>1021</v>
      </c>
      <c r="D243" s="110">
        <v>0</v>
      </c>
      <c r="E243" s="111">
        <v>657.82</v>
      </c>
      <c r="F243" s="111">
        <v>0.05</v>
      </c>
      <c r="G243" s="111">
        <v>0.05</v>
      </c>
    </row>
    <row r="244" spans="1:7">
      <c r="A244" s="217">
        <v>960</v>
      </c>
      <c r="B244" s="218" t="s">
        <v>876</v>
      </c>
      <c r="C244" s="219" t="s">
        <v>1022</v>
      </c>
      <c r="D244" s="110">
        <v>0</v>
      </c>
      <c r="E244" s="111">
        <v>3019.81</v>
      </c>
      <c r="F244" s="111">
        <v>0.05</v>
      </c>
      <c r="G244" s="111">
        <v>0.05</v>
      </c>
    </row>
    <row r="245" spans="1:7">
      <c r="A245" s="217">
        <v>907</v>
      </c>
      <c r="B245" s="218">
        <v>1700053048089</v>
      </c>
      <c r="C245" s="219" t="s">
        <v>1023</v>
      </c>
      <c r="D245" s="110">
        <v>0</v>
      </c>
      <c r="E245" s="111">
        <v>658.75</v>
      </c>
      <c r="F245" s="111">
        <v>0.05</v>
      </c>
      <c r="G245" s="111">
        <v>0.05</v>
      </c>
    </row>
    <row r="246" spans="1:7">
      <c r="A246" s="217">
        <v>997</v>
      </c>
      <c r="B246" s="218">
        <v>1700053036250</v>
      </c>
      <c r="C246" s="219" t="s">
        <v>1024</v>
      </c>
      <c r="D246" s="110">
        <v>0</v>
      </c>
      <c r="E246" s="111">
        <v>454.49</v>
      </c>
      <c r="F246" s="111">
        <v>0.05</v>
      </c>
      <c r="G246" s="111">
        <v>0.05</v>
      </c>
    </row>
    <row r="247" spans="1:7">
      <c r="A247" s="217">
        <v>892</v>
      </c>
      <c r="B247" s="218">
        <v>1700053043294</v>
      </c>
      <c r="C247" s="219" t="s">
        <v>1025</v>
      </c>
      <c r="D247" s="110">
        <v>0</v>
      </c>
      <c r="E247" s="111">
        <v>1003.28</v>
      </c>
      <c r="F247" s="111">
        <v>0.05</v>
      </c>
      <c r="G247" s="111">
        <v>0.05</v>
      </c>
    </row>
    <row r="248" spans="1:7">
      <c r="A248" s="217">
        <v>993</v>
      </c>
      <c r="B248" s="218">
        <v>1700053043319</v>
      </c>
      <c r="C248" s="219" t="s">
        <v>1026</v>
      </c>
      <c r="D248" s="110">
        <v>0</v>
      </c>
      <c r="E248" s="111">
        <v>449.27</v>
      </c>
      <c r="F248" s="111">
        <v>0.05</v>
      </c>
      <c r="G248" s="111">
        <v>0.05</v>
      </c>
    </row>
    <row r="249" spans="1:7">
      <c r="A249" s="217">
        <v>960</v>
      </c>
      <c r="B249" s="218" t="s">
        <v>876</v>
      </c>
      <c r="C249" s="219" t="s">
        <v>1028</v>
      </c>
      <c r="D249" s="110">
        <v>0</v>
      </c>
      <c r="E249" s="111">
        <v>1404.21</v>
      </c>
      <c r="F249" s="111">
        <v>0.05</v>
      </c>
      <c r="G249" s="111">
        <v>0.05</v>
      </c>
    </row>
    <row r="250" spans="1:7">
      <c r="A250" s="217">
        <v>858</v>
      </c>
      <c r="B250" s="218">
        <v>1700053104974</v>
      </c>
      <c r="C250" s="219" t="s">
        <v>1030</v>
      </c>
      <c r="D250" s="110">
        <v>0</v>
      </c>
      <c r="E250" s="111">
        <v>1876.15</v>
      </c>
      <c r="F250" s="111">
        <v>0.05</v>
      </c>
      <c r="G250" s="111">
        <v>0.05</v>
      </c>
    </row>
    <row r="251" spans="1:7">
      <c r="A251" s="217">
        <v>960</v>
      </c>
      <c r="B251" s="218">
        <v>1700053187048</v>
      </c>
      <c r="C251" s="219" t="s">
        <v>1031</v>
      </c>
      <c r="D251" s="110">
        <v>0</v>
      </c>
      <c r="E251" s="111">
        <v>28150.07</v>
      </c>
      <c r="F251" s="111">
        <v>0.05</v>
      </c>
      <c r="G251" s="111">
        <v>0.05</v>
      </c>
    </row>
    <row r="252" spans="1:7">
      <c r="A252" s="217">
        <v>960</v>
      </c>
      <c r="B252" s="218" t="s">
        <v>876</v>
      </c>
      <c r="C252" s="219" t="s">
        <v>1032</v>
      </c>
      <c r="D252" s="110">
        <v>0</v>
      </c>
      <c r="E252" s="111">
        <v>635.82000000000005</v>
      </c>
      <c r="F252" s="111">
        <v>0.05</v>
      </c>
      <c r="G252" s="111">
        <v>0.05</v>
      </c>
    </row>
    <row r="253" spans="1:7" ht="25.5">
      <c r="A253" s="217">
        <v>538</v>
      </c>
      <c r="B253" s="218" t="s">
        <v>1074</v>
      </c>
      <c r="C253" s="219" t="s">
        <v>1033</v>
      </c>
      <c r="D253" s="110">
        <v>0</v>
      </c>
      <c r="E253" s="111">
        <v>2270.84</v>
      </c>
      <c r="F253" s="111">
        <v>0.05</v>
      </c>
      <c r="G253" s="111">
        <v>0.05</v>
      </c>
    </row>
    <row r="254" spans="1:7">
      <c r="A254" s="217">
        <v>960</v>
      </c>
      <c r="B254" s="218" t="s">
        <v>876</v>
      </c>
      <c r="C254" s="219" t="s">
        <v>1034</v>
      </c>
      <c r="D254" s="110">
        <v>0</v>
      </c>
      <c r="E254" s="111">
        <v>7578.95</v>
      </c>
      <c r="F254" s="111">
        <v>0.05</v>
      </c>
      <c r="G254" s="111">
        <v>0.05</v>
      </c>
    </row>
    <row r="255" spans="1:7">
      <c r="A255" s="217">
        <v>960</v>
      </c>
      <c r="B255" s="218" t="s">
        <v>876</v>
      </c>
      <c r="C255" s="219" t="s">
        <v>1035</v>
      </c>
      <c r="D255" s="110">
        <v>0</v>
      </c>
      <c r="E255" s="111">
        <v>2626.06</v>
      </c>
      <c r="F255" s="111">
        <v>0.05</v>
      </c>
      <c r="G255" s="111">
        <v>0.05</v>
      </c>
    </row>
    <row r="256" spans="1:7">
      <c r="A256" s="217">
        <v>960</v>
      </c>
      <c r="B256" s="218" t="s">
        <v>876</v>
      </c>
      <c r="C256" s="219" t="s">
        <v>1036</v>
      </c>
      <c r="D256" s="110">
        <v>0</v>
      </c>
      <c r="E256" s="111">
        <v>3454.95</v>
      </c>
      <c r="F256" s="111">
        <v>0.05</v>
      </c>
      <c r="G256" s="111">
        <v>0.05</v>
      </c>
    </row>
    <row r="257" spans="1:7">
      <c r="A257" s="217">
        <v>960</v>
      </c>
      <c r="B257" s="218" t="s">
        <v>876</v>
      </c>
      <c r="C257" s="219" t="s">
        <v>1037</v>
      </c>
      <c r="D257" s="110">
        <v>0</v>
      </c>
      <c r="E257" s="111">
        <v>18052.830000000002</v>
      </c>
      <c r="F257" s="111">
        <v>0.05</v>
      </c>
      <c r="G257" s="111">
        <v>0.05</v>
      </c>
    </row>
    <row r="258" spans="1:7">
      <c r="A258" s="217">
        <v>960</v>
      </c>
      <c r="B258" s="218" t="s">
        <v>876</v>
      </c>
      <c r="C258" s="219" t="s">
        <v>1038</v>
      </c>
      <c r="D258" s="110">
        <v>0</v>
      </c>
      <c r="E258" s="111">
        <v>689.82</v>
      </c>
      <c r="F258" s="111">
        <v>0.05</v>
      </c>
      <c r="G258" s="111">
        <v>0.05</v>
      </c>
    </row>
    <row r="259" spans="1:7">
      <c r="A259" s="217">
        <v>960</v>
      </c>
      <c r="B259" s="218" t="s">
        <v>876</v>
      </c>
      <c r="C259" s="219" t="s">
        <v>1039</v>
      </c>
      <c r="D259" s="110">
        <v>0</v>
      </c>
      <c r="E259" s="111">
        <v>1431.05</v>
      </c>
      <c r="F259" s="111">
        <v>0.05</v>
      </c>
      <c r="G259" s="111">
        <v>0.05</v>
      </c>
    </row>
    <row r="260" spans="1:7">
      <c r="A260" s="217">
        <v>960</v>
      </c>
      <c r="B260" s="218" t="s">
        <v>876</v>
      </c>
      <c r="C260" s="219" t="s">
        <v>1040</v>
      </c>
      <c r="D260" s="110">
        <v>0</v>
      </c>
      <c r="E260" s="111">
        <v>3117.44</v>
      </c>
      <c r="F260" s="111">
        <v>0.05</v>
      </c>
      <c r="G260" s="111">
        <v>0.05</v>
      </c>
    </row>
    <row r="261" spans="1:7">
      <c r="A261" s="217">
        <v>960</v>
      </c>
      <c r="B261" s="218" t="s">
        <v>876</v>
      </c>
      <c r="C261" s="219" t="s">
        <v>1041</v>
      </c>
      <c r="D261" s="110">
        <v>0</v>
      </c>
      <c r="E261" s="111">
        <v>10221.94</v>
      </c>
      <c r="F261" s="111">
        <v>0.05</v>
      </c>
      <c r="G261" s="111">
        <v>0.05</v>
      </c>
    </row>
    <row r="262" spans="1:7">
      <c r="A262" s="217">
        <v>960</v>
      </c>
      <c r="B262" s="218" t="s">
        <v>876</v>
      </c>
      <c r="C262" s="219" t="s">
        <v>1042</v>
      </c>
      <c r="D262" s="110">
        <v>0</v>
      </c>
      <c r="E262" s="111">
        <v>227.44</v>
      </c>
      <c r="F262" s="111">
        <v>0.05</v>
      </c>
      <c r="G262" s="111">
        <v>0.05</v>
      </c>
    </row>
    <row r="263" spans="1:7">
      <c r="A263" s="217">
        <v>960</v>
      </c>
      <c r="B263" s="218" t="s">
        <v>876</v>
      </c>
      <c r="C263" s="219" t="s">
        <v>1043</v>
      </c>
      <c r="D263" s="110">
        <v>0</v>
      </c>
      <c r="E263" s="111">
        <v>9375.2900000000009</v>
      </c>
      <c r="F263" s="111">
        <v>0.05</v>
      </c>
      <c r="G263" s="111">
        <v>0.05</v>
      </c>
    </row>
    <row r="264" spans="1:7">
      <c r="A264" s="217">
        <v>960</v>
      </c>
      <c r="B264" s="218" t="s">
        <v>876</v>
      </c>
      <c r="C264" s="219" t="s">
        <v>1044</v>
      </c>
      <c r="D264" s="110">
        <v>0</v>
      </c>
      <c r="E264" s="111">
        <v>1788.55</v>
      </c>
      <c r="F264" s="111">
        <v>0.05</v>
      </c>
      <c r="G264" s="111">
        <v>0.05</v>
      </c>
    </row>
    <row r="265" spans="1:7">
      <c r="A265" s="217">
        <v>960</v>
      </c>
      <c r="B265" s="218" t="s">
        <v>876</v>
      </c>
      <c r="C265" s="219" t="s">
        <v>1045</v>
      </c>
      <c r="D265" s="110">
        <v>0</v>
      </c>
      <c r="E265" s="111">
        <v>2381.65</v>
      </c>
      <c r="F265" s="111">
        <v>0.05</v>
      </c>
      <c r="G265" s="111">
        <v>0.05</v>
      </c>
    </row>
    <row r="266" spans="1:7">
      <c r="A266" s="217">
        <v>960</v>
      </c>
      <c r="B266" s="218" t="s">
        <v>876</v>
      </c>
      <c r="C266" s="219" t="s">
        <v>1046</v>
      </c>
      <c r="D266" s="110">
        <v>0</v>
      </c>
      <c r="E266" s="111">
        <v>7210.06</v>
      </c>
      <c r="F266" s="111">
        <v>0.05</v>
      </c>
      <c r="G266" s="111">
        <v>0.05</v>
      </c>
    </row>
    <row r="267" spans="1:7">
      <c r="A267" s="217">
        <v>960</v>
      </c>
      <c r="B267" s="218" t="s">
        <v>876</v>
      </c>
      <c r="C267" s="219" t="s">
        <v>1047</v>
      </c>
      <c r="D267" s="110">
        <v>0</v>
      </c>
      <c r="E267" s="111">
        <v>4792.87</v>
      </c>
      <c r="F267" s="111">
        <v>0.05</v>
      </c>
      <c r="G267" s="111">
        <v>0.05</v>
      </c>
    </row>
    <row r="268" spans="1:7">
      <c r="A268" s="217">
        <v>960</v>
      </c>
      <c r="B268" s="218" t="s">
        <v>876</v>
      </c>
      <c r="C268" s="219" t="s">
        <v>1048</v>
      </c>
      <c r="D268" s="110">
        <v>0</v>
      </c>
      <c r="E268" s="111">
        <v>1229.71</v>
      </c>
      <c r="F268" s="111">
        <v>0.05</v>
      </c>
      <c r="G268" s="111">
        <v>0.05</v>
      </c>
    </row>
    <row r="269" spans="1:7">
      <c r="A269" s="217">
        <v>960</v>
      </c>
      <c r="B269" s="218" t="s">
        <v>876</v>
      </c>
      <c r="C269" s="219" t="s">
        <v>1049</v>
      </c>
      <c r="D269" s="110">
        <v>0</v>
      </c>
      <c r="E269" s="111">
        <v>13179.06</v>
      </c>
      <c r="F269" s="111">
        <v>0.05</v>
      </c>
      <c r="G269" s="111">
        <v>0.05</v>
      </c>
    </row>
    <row r="270" spans="1:7">
      <c r="A270" s="217">
        <v>960</v>
      </c>
      <c r="B270" s="218" t="s">
        <v>876</v>
      </c>
      <c r="C270" s="219" t="s">
        <v>1050</v>
      </c>
      <c r="D270" s="110">
        <v>0</v>
      </c>
      <c r="E270" s="111">
        <v>1229.73</v>
      </c>
      <c r="F270" s="111">
        <v>0.05</v>
      </c>
      <c r="G270" s="111">
        <v>0.05</v>
      </c>
    </row>
    <row r="271" spans="1:7">
      <c r="A271" s="217">
        <v>960</v>
      </c>
      <c r="B271" s="218" t="s">
        <v>876</v>
      </c>
      <c r="C271" s="219" t="s">
        <v>1051</v>
      </c>
      <c r="D271" s="110">
        <v>0</v>
      </c>
      <c r="E271" s="111">
        <v>270.14999999999998</v>
      </c>
      <c r="F271" s="111">
        <v>0.05</v>
      </c>
      <c r="G271" s="111">
        <v>0.05</v>
      </c>
    </row>
    <row r="272" spans="1:7">
      <c r="A272" s="217">
        <v>960</v>
      </c>
      <c r="B272" s="218" t="s">
        <v>876</v>
      </c>
      <c r="C272" s="219" t="s">
        <v>1052</v>
      </c>
      <c r="D272" s="110">
        <v>0</v>
      </c>
      <c r="E272" s="111">
        <v>227.44</v>
      </c>
      <c r="F272" s="111">
        <v>0.05</v>
      </c>
      <c r="G272" s="111">
        <v>0.05</v>
      </c>
    </row>
    <row r="273" spans="1:7">
      <c r="A273" s="217">
        <v>960</v>
      </c>
      <c r="B273" s="218" t="s">
        <v>876</v>
      </c>
      <c r="C273" s="219" t="s">
        <v>1053</v>
      </c>
      <c r="D273" s="110">
        <v>0</v>
      </c>
      <c r="E273" s="111">
        <v>386.54</v>
      </c>
      <c r="F273" s="111">
        <v>0.05</v>
      </c>
      <c r="G273" s="111">
        <v>0.05</v>
      </c>
    </row>
    <row r="274" spans="1:7">
      <c r="A274" s="217">
        <v>960</v>
      </c>
      <c r="B274" s="218" t="s">
        <v>876</v>
      </c>
      <c r="C274" s="219" t="s">
        <v>1054</v>
      </c>
      <c r="D274" s="110">
        <v>0</v>
      </c>
      <c r="E274" s="111">
        <v>1509.38</v>
      </c>
      <c r="F274" s="111">
        <v>0.05</v>
      </c>
      <c r="G274" s="111">
        <v>0.05</v>
      </c>
    </row>
    <row r="275" spans="1:7">
      <c r="A275" s="217">
        <v>960</v>
      </c>
      <c r="B275" s="218" t="s">
        <v>876</v>
      </c>
      <c r="C275" s="219" t="s">
        <v>1055</v>
      </c>
      <c r="D275" s="110">
        <v>0</v>
      </c>
      <c r="E275" s="111">
        <v>4706.46</v>
      </c>
      <c r="F275" s="111">
        <v>0.05</v>
      </c>
      <c r="G275" s="111">
        <v>0.05</v>
      </c>
    </row>
    <row r="276" spans="1:7">
      <c r="A276" s="217">
        <v>960</v>
      </c>
      <c r="B276" s="218" t="s">
        <v>876</v>
      </c>
      <c r="C276" s="219" t="s">
        <v>1056</v>
      </c>
      <c r="D276" s="110">
        <v>0</v>
      </c>
      <c r="E276" s="111">
        <v>1260.4000000000001</v>
      </c>
      <c r="F276" s="111">
        <v>0.05</v>
      </c>
      <c r="G276" s="111">
        <v>0.05</v>
      </c>
    </row>
    <row r="277" spans="1:7">
      <c r="A277" s="217">
        <v>960</v>
      </c>
      <c r="B277" s="218">
        <v>1700053240064</v>
      </c>
      <c r="C277" s="219" t="s">
        <v>1057</v>
      </c>
      <c r="D277" s="110">
        <v>0</v>
      </c>
      <c r="E277" s="111">
        <v>754.15</v>
      </c>
      <c r="F277" s="111">
        <v>0.05</v>
      </c>
      <c r="G277" s="111">
        <v>0.05</v>
      </c>
    </row>
    <row r="278" spans="1:7">
      <c r="A278" s="217">
        <v>960</v>
      </c>
      <c r="B278" s="218" t="s">
        <v>876</v>
      </c>
      <c r="C278" s="219" t="s">
        <v>1058</v>
      </c>
      <c r="D278" s="110">
        <v>0</v>
      </c>
      <c r="E278" s="111">
        <v>361.07</v>
      </c>
      <c r="F278" s="111">
        <v>0.05</v>
      </c>
      <c r="G278" s="111">
        <v>0.05</v>
      </c>
    </row>
    <row r="279" spans="1:7">
      <c r="A279" s="217">
        <v>960</v>
      </c>
      <c r="B279" s="218" t="s">
        <v>876</v>
      </c>
      <c r="C279" s="219" t="s">
        <v>1059</v>
      </c>
      <c r="D279" s="110">
        <v>0</v>
      </c>
      <c r="E279" s="111">
        <v>13807.37</v>
      </c>
      <c r="F279" s="111">
        <v>0.05</v>
      </c>
      <c r="G279" s="111">
        <v>0.05</v>
      </c>
    </row>
    <row r="280" spans="1:7">
      <c r="A280" s="217">
        <v>960</v>
      </c>
      <c r="B280" s="218" t="s">
        <v>876</v>
      </c>
      <c r="C280" s="219" t="s">
        <v>1060</v>
      </c>
      <c r="D280" s="110">
        <v>0</v>
      </c>
      <c r="E280" s="111">
        <v>1927.87</v>
      </c>
      <c r="F280" s="111">
        <v>0.05</v>
      </c>
      <c r="G280" s="111">
        <v>0.05</v>
      </c>
    </row>
    <row r="281" spans="1:7">
      <c r="A281" s="217">
        <v>960</v>
      </c>
      <c r="B281" s="218" t="s">
        <v>876</v>
      </c>
      <c r="C281" s="219" t="s">
        <v>1061</v>
      </c>
      <c r="D281" s="110">
        <v>0</v>
      </c>
      <c r="E281" s="111">
        <v>475.38</v>
      </c>
      <c r="F281" s="111">
        <v>0.05</v>
      </c>
      <c r="G281" s="111">
        <v>0.05</v>
      </c>
    </row>
    <row r="282" spans="1:7">
      <c r="A282" s="217">
        <v>960</v>
      </c>
      <c r="B282" s="218" t="s">
        <v>876</v>
      </c>
      <c r="C282" s="219" t="s">
        <v>1062</v>
      </c>
      <c r="D282" s="110">
        <v>0</v>
      </c>
      <c r="E282" s="111">
        <v>355.41</v>
      </c>
      <c r="F282" s="111">
        <v>0.05</v>
      </c>
      <c r="G282" s="111">
        <v>0.05</v>
      </c>
    </row>
    <row r="283" spans="1:7">
      <c r="A283" s="217">
        <v>960</v>
      </c>
      <c r="B283" s="218" t="s">
        <v>876</v>
      </c>
      <c r="C283" s="219" t="s">
        <v>1063</v>
      </c>
      <c r="D283" s="110">
        <v>0</v>
      </c>
      <c r="E283" s="111">
        <v>443.88</v>
      </c>
      <c r="F283" s="111">
        <v>0.05</v>
      </c>
      <c r="G283" s="111">
        <v>0.05</v>
      </c>
    </row>
    <row r="284" spans="1:7">
      <c r="A284" s="217">
        <v>960</v>
      </c>
      <c r="B284" s="218" t="s">
        <v>876</v>
      </c>
      <c r="C284" s="219" t="s">
        <v>1064</v>
      </c>
      <c r="D284" s="110">
        <v>0</v>
      </c>
      <c r="E284" s="111">
        <v>664.08</v>
      </c>
      <c r="F284" s="111">
        <v>0.05</v>
      </c>
      <c r="G284" s="111">
        <v>0.05</v>
      </c>
    </row>
    <row r="285" spans="1:7">
      <c r="A285" s="217">
        <v>960</v>
      </c>
      <c r="B285" s="218" t="s">
        <v>876</v>
      </c>
      <c r="C285" s="219" t="s">
        <v>1065</v>
      </c>
      <c r="D285" s="110">
        <v>0</v>
      </c>
      <c r="E285" s="111">
        <v>534.03</v>
      </c>
      <c r="F285" s="111">
        <v>0.05</v>
      </c>
      <c r="G285" s="111">
        <v>0.05</v>
      </c>
    </row>
    <row r="286" spans="1:7">
      <c r="A286" s="217">
        <v>960</v>
      </c>
      <c r="B286" s="218" t="s">
        <v>876</v>
      </c>
      <c r="C286" s="219" t="s">
        <v>1066</v>
      </c>
      <c r="D286" s="110">
        <v>0</v>
      </c>
      <c r="E286" s="111">
        <v>493.67</v>
      </c>
      <c r="F286" s="111">
        <v>0.05</v>
      </c>
      <c r="G286" s="111">
        <v>0.05</v>
      </c>
    </row>
    <row r="287" spans="1:7">
      <c r="A287" s="217">
        <v>960</v>
      </c>
      <c r="B287" s="218" t="s">
        <v>876</v>
      </c>
      <c r="C287" s="219" t="s">
        <v>1067</v>
      </c>
      <c r="D287" s="110">
        <v>0</v>
      </c>
      <c r="E287" s="111">
        <v>1949.86</v>
      </c>
      <c r="F287" s="111">
        <v>0.05</v>
      </c>
      <c r="G287" s="111">
        <v>0.05</v>
      </c>
    </row>
    <row r="288" spans="1:7">
      <c r="A288" s="217">
        <v>960</v>
      </c>
      <c r="B288" s="218" t="s">
        <v>876</v>
      </c>
      <c r="C288" s="219" t="s">
        <v>1068</v>
      </c>
      <c r="D288" s="110">
        <v>0</v>
      </c>
      <c r="E288" s="111">
        <v>1783.39</v>
      </c>
      <c r="F288" s="111">
        <v>0.05</v>
      </c>
      <c r="G288" s="111">
        <v>0.05</v>
      </c>
    </row>
    <row r="289" spans="1:7">
      <c r="A289" s="217">
        <v>960</v>
      </c>
      <c r="B289" s="218" t="s">
        <v>876</v>
      </c>
      <c r="C289" s="219" t="s">
        <v>1069</v>
      </c>
      <c r="D289" s="110">
        <v>0</v>
      </c>
      <c r="E289" s="111">
        <v>2566.0300000000002</v>
      </c>
      <c r="F289" s="111">
        <v>0.05</v>
      </c>
      <c r="G289" s="111">
        <v>0.05</v>
      </c>
    </row>
    <row r="290" spans="1:7">
      <c r="A290" s="217">
        <v>960</v>
      </c>
      <c r="B290" s="218" t="s">
        <v>876</v>
      </c>
      <c r="C290" s="219" t="s">
        <v>1071</v>
      </c>
      <c r="D290" s="110">
        <v>0</v>
      </c>
      <c r="E290" s="111">
        <v>862.5</v>
      </c>
      <c r="F290" s="111">
        <v>0.05</v>
      </c>
      <c r="G290" s="111">
        <v>0.05</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9"/>
  <sheetViews>
    <sheetView showGridLines="0" zoomScale="80" zoomScaleNormal="80" zoomScaleSheetLayoutView="100" workbookViewId="0"/>
  </sheetViews>
  <sheetFormatPr defaultRowHeight="12.75"/>
  <cols>
    <col min="1" max="1" width="47.5703125" customWidth="1"/>
    <col min="2" max="2" width="17.7109375" customWidth="1"/>
    <col min="4" max="10" width="17.7109375" customWidth="1"/>
  </cols>
  <sheetData>
    <row r="1" spans="1:12" s="2" customFormat="1" ht="27" customHeight="1">
      <c r="A1" s="14" t="s">
        <v>88</v>
      </c>
      <c r="B1" s="3"/>
      <c r="D1" s="3"/>
      <c r="E1" s="3"/>
      <c r="F1" s="3"/>
      <c r="G1" s="9"/>
      <c r="H1" s="4"/>
      <c r="I1" s="4"/>
    </row>
    <row r="2" spans="1:12" s="2" customFormat="1" ht="27" customHeight="1">
      <c r="A2" s="250" t="str">
        <f>Overview!B4&amp; " - Effective from "&amp;Overview!D4&amp;" - "&amp;Overview!E4&amp;" LV and HV tariffs"</f>
        <v>Scottish Hydro Electric Power Distribution plc - Effective from 1 April 2020 - Final LV and HV tariffs</v>
      </c>
      <c r="B2" s="250"/>
      <c r="C2" s="250"/>
      <c r="D2" s="250"/>
      <c r="E2" s="250"/>
      <c r="F2" s="250"/>
      <c r="G2" s="250"/>
      <c r="H2" s="250"/>
      <c r="I2" s="250"/>
      <c r="J2" s="250"/>
      <c r="K2" s="4"/>
      <c r="L2" s="4"/>
    </row>
    <row r="3" spans="1:12" s="2" customFormat="1" ht="27" customHeight="1">
      <c r="A3" s="277" t="s">
        <v>454</v>
      </c>
      <c r="B3" s="277"/>
      <c r="C3" s="277"/>
      <c r="D3" s="277"/>
      <c r="E3" s="277"/>
      <c r="F3" s="277"/>
      <c r="G3" s="277"/>
      <c r="H3" s="277"/>
      <c r="I3" s="277"/>
      <c r="J3" s="277"/>
      <c r="K3" s="4"/>
      <c r="L3" s="4"/>
    </row>
    <row r="4" spans="1:12" s="2" customFormat="1" ht="71.25" customHeight="1">
      <c r="A4" s="16"/>
      <c r="B4" s="29" t="s">
        <v>50</v>
      </c>
      <c r="C4" s="15" t="s">
        <v>93</v>
      </c>
      <c r="D4" s="15" t="s">
        <v>629</v>
      </c>
      <c r="E4" s="147" t="s">
        <v>630</v>
      </c>
      <c r="F4" s="147" t="s">
        <v>94</v>
      </c>
      <c r="G4" s="15"/>
      <c r="H4" s="15"/>
      <c r="I4" s="15"/>
      <c r="J4" s="15"/>
      <c r="K4" s="4"/>
      <c r="L4" s="4"/>
    </row>
    <row r="5" spans="1:12" s="2" customFormat="1" ht="32.25" customHeight="1">
      <c r="A5" s="17" t="s">
        <v>11</v>
      </c>
      <c r="B5" s="47" t="s">
        <v>1581</v>
      </c>
      <c r="C5" s="180">
        <v>2</v>
      </c>
      <c r="D5" s="48">
        <v>2.339</v>
      </c>
      <c r="E5" s="181"/>
      <c r="F5" s="181"/>
      <c r="G5" s="27"/>
      <c r="H5" s="27"/>
      <c r="I5" s="27"/>
      <c r="J5" s="27"/>
      <c r="K5" s="4"/>
      <c r="L5" s="4"/>
    </row>
    <row r="6" spans="1:12" s="2" customFormat="1" ht="32.25" customHeight="1">
      <c r="A6" s="17" t="s">
        <v>14</v>
      </c>
      <c r="B6" s="47" t="s">
        <v>733</v>
      </c>
      <c r="C6" s="180">
        <v>4</v>
      </c>
      <c r="D6" s="48">
        <v>2.2589999999999999</v>
      </c>
      <c r="E6" s="181"/>
      <c r="F6" s="181"/>
      <c r="G6" s="27"/>
      <c r="H6" s="27"/>
      <c r="I6" s="27"/>
      <c r="J6" s="27"/>
      <c r="K6" s="4"/>
      <c r="L6" s="4"/>
    </row>
    <row r="7" spans="1:12" s="2" customFormat="1" ht="32.25" customHeight="1">
      <c r="A7" s="17" t="s">
        <v>2</v>
      </c>
      <c r="B7" s="182">
        <v>502</v>
      </c>
      <c r="C7" s="180" t="s">
        <v>20</v>
      </c>
      <c r="D7" s="48">
        <v>3.5950000000000002</v>
      </c>
      <c r="E7" s="48">
        <v>2.1819999999999999</v>
      </c>
      <c r="F7" s="50">
        <v>82.38</v>
      </c>
      <c r="G7" s="27"/>
      <c r="H7" s="27"/>
      <c r="I7" s="27"/>
      <c r="J7" s="27"/>
      <c r="K7" s="4"/>
      <c r="L7" s="4"/>
    </row>
    <row r="8" spans="1:12" s="2" customFormat="1" ht="32.25" customHeight="1">
      <c r="A8" s="17" t="s">
        <v>16</v>
      </c>
      <c r="B8" s="47" t="s">
        <v>734</v>
      </c>
      <c r="C8" s="180" t="s">
        <v>20</v>
      </c>
      <c r="D8" s="48">
        <v>2.2679999999999998</v>
      </c>
      <c r="E8" s="48">
        <v>1.7270000000000001</v>
      </c>
      <c r="F8" s="50">
        <v>2503.06</v>
      </c>
      <c r="G8" s="27"/>
      <c r="H8" s="27"/>
      <c r="I8" s="27"/>
      <c r="J8" s="27"/>
      <c r="K8" s="4"/>
      <c r="L8" s="4"/>
    </row>
    <row r="9" spans="1:12">
      <c r="A9" s="174" t="s">
        <v>52</v>
      </c>
      <c r="B9" s="278" t="s">
        <v>53</v>
      </c>
      <c r="C9" s="278"/>
      <c r="D9" s="278"/>
      <c r="E9" s="278"/>
      <c r="F9" s="278"/>
      <c r="G9" s="278"/>
      <c r="H9" s="279"/>
      <c r="I9" s="279"/>
      <c r="J9" s="279"/>
    </row>
    <row r="10" spans="1:12">
      <c r="A10" s="59"/>
      <c r="B10" s="59"/>
      <c r="C10" s="59"/>
      <c r="D10" s="59"/>
      <c r="E10" s="59"/>
      <c r="F10" s="59"/>
      <c r="G10" s="59"/>
      <c r="H10" s="59"/>
      <c r="I10" s="59"/>
      <c r="J10" s="59"/>
    </row>
    <row r="11" spans="1:12">
      <c r="A11" s="59"/>
      <c r="B11" s="59"/>
      <c r="C11" s="59"/>
      <c r="D11" s="59"/>
      <c r="E11" s="59"/>
      <c r="F11" s="59"/>
      <c r="G11" s="59"/>
      <c r="H11" s="59"/>
      <c r="I11" s="59"/>
      <c r="J11" s="59"/>
    </row>
    <row r="12" spans="1:12" s="2" customFormat="1" ht="27" customHeight="1">
      <c r="A12" s="277" t="s">
        <v>455</v>
      </c>
      <c r="B12" s="277"/>
      <c r="C12" s="277"/>
      <c r="D12" s="277"/>
      <c r="E12" s="277"/>
      <c r="F12" s="277"/>
      <c r="G12" s="277"/>
      <c r="H12" s="277"/>
      <c r="I12" s="277"/>
      <c r="J12" s="277"/>
      <c r="K12" s="4"/>
      <c r="L12" s="4"/>
    </row>
    <row r="13" spans="1:12" s="2" customFormat="1" ht="58.5" customHeight="1">
      <c r="A13" s="16"/>
      <c r="B13" s="29" t="s">
        <v>50</v>
      </c>
      <c r="C13" s="15" t="s">
        <v>93</v>
      </c>
      <c r="D13" s="29" t="s">
        <v>636</v>
      </c>
      <c r="E13" s="29" t="s">
        <v>637</v>
      </c>
      <c r="F13" s="29" t="s">
        <v>638</v>
      </c>
      <c r="G13" s="147" t="s">
        <v>94</v>
      </c>
      <c r="H13" s="147" t="s">
        <v>95</v>
      </c>
      <c r="I13" s="29" t="s">
        <v>688</v>
      </c>
      <c r="J13" s="147" t="s">
        <v>453</v>
      </c>
      <c r="K13" s="4"/>
      <c r="L13" s="4"/>
    </row>
    <row r="14" spans="1:12" s="2" customFormat="1" ht="32.25" customHeight="1">
      <c r="A14" s="17"/>
      <c r="B14" s="28"/>
      <c r="C14" s="18">
        <v>0</v>
      </c>
      <c r="D14" s="19"/>
      <c r="E14" s="19"/>
      <c r="F14" s="19"/>
      <c r="G14" s="20"/>
      <c r="H14" s="20"/>
      <c r="I14" s="20"/>
      <c r="J14" s="19"/>
      <c r="K14" s="4"/>
      <c r="L14" s="4"/>
    </row>
    <row r="15" spans="1:12">
      <c r="A15" s="286" t="s">
        <v>52</v>
      </c>
      <c r="B15" s="284" t="s">
        <v>81</v>
      </c>
      <c r="C15" s="284"/>
      <c r="D15" s="284"/>
      <c r="E15" s="284"/>
      <c r="F15" s="284"/>
      <c r="G15" s="284"/>
      <c r="H15" s="285"/>
      <c r="I15" s="285"/>
      <c r="J15" s="285"/>
    </row>
    <row r="16" spans="1:12" ht="12.75" customHeight="1">
      <c r="A16" s="286"/>
      <c r="B16" s="275" t="s">
        <v>740</v>
      </c>
      <c r="C16" s="275"/>
      <c r="D16" s="275"/>
      <c r="E16" s="275"/>
      <c r="F16" s="275"/>
      <c r="G16" s="275"/>
      <c r="H16" s="276"/>
      <c r="I16" s="276"/>
      <c r="J16" s="276"/>
    </row>
    <row r="17" spans="1:10" ht="12.75" customHeight="1">
      <c r="A17" s="286"/>
      <c r="B17" s="275" t="s">
        <v>741</v>
      </c>
      <c r="C17" s="275"/>
      <c r="D17" s="275"/>
      <c r="E17" s="275"/>
      <c r="F17" s="275"/>
      <c r="G17" s="275"/>
      <c r="H17" s="276"/>
      <c r="I17" s="276"/>
      <c r="J17" s="276"/>
    </row>
    <row r="18" spans="1:10" ht="24.75" customHeight="1">
      <c r="A18" s="287"/>
      <c r="B18" s="280" t="s">
        <v>742</v>
      </c>
      <c r="C18" s="281"/>
      <c r="D18" s="281"/>
      <c r="E18" s="281"/>
      <c r="F18" s="281"/>
      <c r="G18" s="281"/>
      <c r="H18" s="282"/>
      <c r="I18" s="282"/>
      <c r="J18" s="283"/>
    </row>
    <row r="19" spans="1:10" ht="12.75" customHeight="1">
      <c r="A19" s="287"/>
      <c r="B19" s="275" t="s">
        <v>54</v>
      </c>
      <c r="C19" s="275"/>
      <c r="D19" s="275"/>
      <c r="E19" s="275"/>
      <c r="F19" s="275"/>
      <c r="G19" s="275"/>
      <c r="H19" s="276"/>
      <c r="I19" s="276"/>
      <c r="J19" s="27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9:J19"/>
    <mergeCell ref="A2:J2"/>
    <mergeCell ref="A3:J3"/>
    <mergeCell ref="B9:J9"/>
    <mergeCell ref="B18:J18"/>
    <mergeCell ref="A12:J12"/>
    <mergeCell ref="B15:J15"/>
    <mergeCell ref="B16:J16"/>
    <mergeCell ref="B17:J17"/>
    <mergeCell ref="A15:A19"/>
  </mergeCells>
  <phoneticPr fontId="11"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3"/>
  <sheetViews>
    <sheetView zoomScale="85" zoomScaleNormal="85" zoomScaleSheetLayoutView="85" workbookViewId="0"/>
  </sheetViews>
  <sheetFormatPr defaultRowHeight="27.75" customHeight="1"/>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7" width="15.5703125" style="2" customWidth="1"/>
    <col min="18" max="16384" width="9.140625" style="2"/>
  </cols>
  <sheetData>
    <row r="1" spans="1:13" ht="27.75" customHeight="1">
      <c r="A1" s="14" t="s">
        <v>88</v>
      </c>
      <c r="B1" s="288"/>
      <c r="C1" s="288"/>
      <c r="D1" s="288"/>
      <c r="F1" s="289"/>
      <c r="G1" s="289"/>
      <c r="H1" s="289"/>
      <c r="I1" s="4"/>
      <c r="J1" s="2"/>
      <c r="K1" s="2"/>
    </row>
    <row r="2" spans="1:13" ht="31.5" customHeight="1">
      <c r="A2" s="290" t="str">
        <f>Overview!B4&amp; " - Effective from "&amp;Overview!D4&amp;" - "&amp;Overview!E4&amp;" LDNO tariffs"</f>
        <v>Scottish Hydro Electric Power Distribution plc - Effective from 1 April 2020 - Final LDNO tariffs</v>
      </c>
      <c r="B2" s="290"/>
      <c r="C2" s="290"/>
      <c r="D2" s="290"/>
      <c r="E2" s="290"/>
      <c r="F2" s="290"/>
      <c r="G2" s="290"/>
      <c r="H2" s="290"/>
      <c r="I2" s="290"/>
      <c r="J2" s="290"/>
    </row>
    <row r="3" spans="1:13" ht="8.25" customHeight="1">
      <c r="A3" s="98"/>
      <c r="B3" s="98"/>
      <c r="C3" s="98"/>
      <c r="D3" s="98"/>
      <c r="E3" s="98"/>
      <c r="F3" s="98"/>
      <c r="G3" s="98"/>
      <c r="H3" s="98"/>
      <c r="I3" s="98"/>
      <c r="J3" s="98"/>
    </row>
    <row r="4" spans="1:13" s="125" customFormat="1" ht="27" customHeight="1">
      <c r="A4" s="290" t="s">
        <v>497</v>
      </c>
      <c r="B4" s="290"/>
      <c r="C4" s="290"/>
      <c r="D4" s="290"/>
      <c r="E4" s="190"/>
      <c r="F4" s="290" t="s">
        <v>496</v>
      </c>
      <c r="G4" s="290"/>
      <c r="H4" s="290"/>
      <c r="I4" s="290"/>
      <c r="J4" s="290"/>
      <c r="K4" s="191"/>
      <c r="L4" s="191"/>
    </row>
    <row r="5" spans="1:13" s="125" customFormat="1" ht="32.25" customHeight="1">
      <c r="A5" s="192" t="s">
        <v>81</v>
      </c>
      <c r="B5" s="193" t="s">
        <v>488</v>
      </c>
      <c r="C5" s="194" t="s">
        <v>489</v>
      </c>
      <c r="D5" s="195" t="s">
        <v>490</v>
      </c>
      <c r="E5" s="98"/>
      <c r="F5" s="291"/>
      <c r="G5" s="292"/>
      <c r="H5" s="196" t="s">
        <v>494</v>
      </c>
      <c r="I5" s="197" t="s">
        <v>495</v>
      </c>
      <c r="J5" s="195" t="s">
        <v>490</v>
      </c>
      <c r="K5" s="98"/>
      <c r="L5" s="191"/>
      <c r="M5" s="191"/>
    </row>
    <row r="6" spans="1:13" s="125" customFormat="1" ht="38.25" customHeight="1">
      <c r="A6" s="183" t="s">
        <v>491</v>
      </c>
      <c r="B6" s="184" t="s">
        <v>732</v>
      </c>
      <c r="C6" s="198"/>
      <c r="D6" s="199"/>
      <c r="E6" s="98"/>
      <c r="F6" s="300" t="s">
        <v>721</v>
      </c>
      <c r="G6" s="300"/>
      <c r="H6" s="199"/>
      <c r="I6" s="200" t="s">
        <v>739</v>
      </c>
      <c r="J6" s="199"/>
      <c r="K6" s="98"/>
      <c r="L6" s="191"/>
      <c r="M6" s="191"/>
    </row>
    <row r="7" spans="1:13" s="125" customFormat="1" ht="38.25" customHeight="1">
      <c r="A7" s="183" t="s">
        <v>491</v>
      </c>
      <c r="B7" s="199"/>
      <c r="C7" s="201" t="s">
        <v>735</v>
      </c>
      <c r="D7" s="199"/>
      <c r="E7" s="98"/>
      <c r="F7" s="300" t="s">
        <v>722</v>
      </c>
      <c r="G7" s="300"/>
      <c r="H7" s="186" t="s">
        <v>732</v>
      </c>
      <c r="I7" s="200" t="s">
        <v>735</v>
      </c>
      <c r="J7" s="199"/>
      <c r="K7" s="98"/>
      <c r="L7" s="191"/>
      <c r="M7" s="191"/>
    </row>
    <row r="8" spans="1:13" s="125" customFormat="1" ht="38.25" customHeight="1">
      <c r="A8" s="183" t="s">
        <v>491</v>
      </c>
      <c r="B8" s="199"/>
      <c r="C8" s="198"/>
      <c r="D8" s="202" t="s">
        <v>736</v>
      </c>
      <c r="E8" s="98"/>
      <c r="F8" s="300" t="s">
        <v>723</v>
      </c>
      <c r="G8" s="300"/>
      <c r="H8" s="199"/>
      <c r="I8" s="199"/>
      <c r="J8" s="202" t="s">
        <v>736</v>
      </c>
      <c r="K8" s="98"/>
      <c r="L8" s="191"/>
      <c r="M8" s="191"/>
    </row>
    <row r="9" spans="1:13" s="206" customFormat="1" ht="38.25" customHeight="1">
      <c r="A9" s="203" t="s">
        <v>84</v>
      </c>
      <c r="B9" s="199"/>
      <c r="C9" s="201" t="s">
        <v>737</v>
      </c>
      <c r="D9" s="202" t="s">
        <v>738</v>
      </c>
      <c r="E9" s="204"/>
      <c r="F9" s="300" t="s">
        <v>724</v>
      </c>
      <c r="G9" s="300"/>
      <c r="H9" s="199"/>
      <c r="I9" s="200" t="s">
        <v>737</v>
      </c>
      <c r="J9" s="202" t="s">
        <v>738</v>
      </c>
      <c r="K9" s="98"/>
      <c r="L9" s="205"/>
      <c r="M9" s="205"/>
    </row>
    <row r="10" spans="1:13" s="207" customFormat="1" ht="18" customHeight="1">
      <c r="A10" s="203" t="s">
        <v>82</v>
      </c>
      <c r="B10" s="296" t="s">
        <v>83</v>
      </c>
      <c r="C10" s="297"/>
      <c r="D10" s="298"/>
      <c r="F10" s="300" t="s">
        <v>82</v>
      </c>
      <c r="G10" s="300"/>
      <c r="H10" s="299" t="s">
        <v>83</v>
      </c>
      <c r="I10" s="299"/>
      <c r="J10" s="299"/>
      <c r="K10" s="98"/>
      <c r="L10" s="208"/>
      <c r="M10" s="208"/>
    </row>
    <row r="11" spans="1:13" s="96" customFormat="1" ht="21" customHeight="1">
      <c r="B11" s="94"/>
      <c r="C11" s="94"/>
      <c r="D11" s="94"/>
      <c r="E11" s="95"/>
      <c r="F11" s="95"/>
      <c r="G11" s="95"/>
      <c r="H11" s="95"/>
      <c r="I11" s="95"/>
      <c r="J11" s="95"/>
      <c r="K11" s="95"/>
      <c r="L11" s="95"/>
    </row>
    <row r="12" spans="1:13" s="96" customFormat="1" ht="12" customHeight="1">
      <c r="A12" s="94"/>
      <c r="B12" s="94"/>
      <c r="C12" s="94"/>
      <c r="D12" s="94"/>
      <c r="E12" s="94"/>
      <c r="F12" s="99"/>
      <c r="G12" s="99"/>
      <c r="H12" s="100"/>
      <c r="I12" s="100"/>
      <c r="J12" s="100"/>
      <c r="K12" s="95"/>
      <c r="L12" s="95"/>
    </row>
    <row r="13" spans="1:13" ht="66" customHeight="1">
      <c r="A13" s="42" t="s">
        <v>687</v>
      </c>
      <c r="B13" s="42" t="s">
        <v>194</v>
      </c>
      <c r="C13" s="25" t="s">
        <v>93</v>
      </c>
      <c r="D13" s="84" t="str">
        <f>'Annex 1 LV and HV charges'!D13</f>
        <v>Unit charge 1 (NHH)
or red/black charge (HH)
p/kWh</v>
      </c>
      <c r="E13" s="84" t="str">
        <f>'Annex 1 LV and HV charges'!E13</f>
        <v>Unit charge 2 (NHH)
or amber/yellow charge (HH)
p/kWh</v>
      </c>
      <c r="F13" s="84" t="str">
        <f>'Annex 1 LV and HV charges'!F13</f>
        <v>Green charge(HH)
p/kWh</v>
      </c>
      <c r="G13" s="25" t="str">
        <f>'Annex 1 LV and HV charges'!G13</f>
        <v>Fixed charge p/MPAN/day</v>
      </c>
      <c r="H13" s="25" t="str">
        <f>'Annex 1 LV and HV charges'!H13</f>
        <v>Capacity charge p/kVA/day</v>
      </c>
      <c r="I13" s="25" t="str">
        <f>'Annex 1 LV and HV charges'!I13</f>
        <v>Exceeded capacity charge
p/kVA/day</v>
      </c>
      <c r="J13" s="25" t="str">
        <f>'Annex 1 LV and HV charges'!J13</f>
        <v>Reactive power charge
p/kVArh</v>
      </c>
      <c r="K13" s="2"/>
    </row>
    <row r="14" spans="1:13" ht="27" customHeight="1">
      <c r="A14" s="26" t="s">
        <v>21</v>
      </c>
      <c r="B14" s="28"/>
      <c r="C14" s="53">
        <v>1</v>
      </c>
      <c r="D14" s="48">
        <v>2.5859999999999999</v>
      </c>
      <c r="E14" s="49"/>
      <c r="F14" s="49"/>
      <c r="G14" s="50">
        <v>4.74</v>
      </c>
      <c r="H14" s="161"/>
      <c r="I14" s="162"/>
      <c r="J14" s="49"/>
      <c r="K14" s="2"/>
    </row>
    <row r="15" spans="1:13" ht="27" customHeight="1">
      <c r="A15" s="26" t="s">
        <v>22</v>
      </c>
      <c r="B15" s="28"/>
      <c r="C15" s="53">
        <v>2</v>
      </c>
      <c r="D15" s="48">
        <v>2.83</v>
      </c>
      <c r="E15" s="48">
        <v>1.663</v>
      </c>
      <c r="F15" s="49"/>
      <c r="G15" s="50">
        <v>4.74</v>
      </c>
      <c r="H15" s="161"/>
      <c r="I15" s="162"/>
      <c r="J15" s="49"/>
      <c r="K15" s="2"/>
    </row>
    <row r="16" spans="1:13" ht="27" customHeight="1">
      <c r="A16" s="26" t="s">
        <v>23</v>
      </c>
      <c r="B16" s="28"/>
      <c r="C16" s="53">
        <v>2</v>
      </c>
      <c r="D16" s="48">
        <v>1.651</v>
      </c>
      <c r="E16" s="49"/>
      <c r="F16" s="49"/>
      <c r="G16" s="161"/>
      <c r="H16" s="161"/>
      <c r="I16" s="162"/>
      <c r="J16" s="49"/>
      <c r="K16" s="2"/>
    </row>
    <row r="17" spans="1:11" ht="27" customHeight="1">
      <c r="A17" s="26" t="s">
        <v>24</v>
      </c>
      <c r="B17" s="28"/>
      <c r="C17" s="53">
        <v>3</v>
      </c>
      <c r="D17" s="48">
        <v>2.6280000000000001</v>
      </c>
      <c r="E17" s="49"/>
      <c r="F17" s="49"/>
      <c r="G17" s="50">
        <v>6.7</v>
      </c>
      <c r="H17" s="161"/>
      <c r="I17" s="162"/>
      <c r="J17" s="49"/>
      <c r="K17" s="2"/>
    </row>
    <row r="18" spans="1:11" ht="27" customHeight="1">
      <c r="A18" s="26" t="s">
        <v>25</v>
      </c>
      <c r="B18" s="28"/>
      <c r="C18" s="53">
        <v>4</v>
      </c>
      <c r="D18" s="48">
        <v>2.766</v>
      </c>
      <c r="E18" s="48">
        <v>1.5720000000000001</v>
      </c>
      <c r="F18" s="49"/>
      <c r="G18" s="50">
        <v>6.7</v>
      </c>
      <c r="H18" s="161"/>
      <c r="I18" s="162"/>
      <c r="J18" s="49"/>
      <c r="K18" s="2"/>
    </row>
    <row r="19" spans="1:11" ht="27" customHeight="1">
      <c r="A19" s="26" t="s">
        <v>26</v>
      </c>
      <c r="B19" s="28"/>
      <c r="C19" s="53">
        <v>4</v>
      </c>
      <c r="D19" s="48">
        <v>1.595</v>
      </c>
      <c r="E19" s="49"/>
      <c r="F19" s="49"/>
      <c r="G19" s="161"/>
      <c r="H19" s="161"/>
      <c r="I19" s="162"/>
      <c r="J19" s="49"/>
      <c r="K19" s="2"/>
    </row>
    <row r="20" spans="1:11" ht="27" customHeight="1">
      <c r="A20" s="26" t="s">
        <v>27</v>
      </c>
      <c r="B20" s="28"/>
      <c r="C20" s="53" t="s">
        <v>20</v>
      </c>
      <c r="D20" s="48">
        <v>2.5379999999999998</v>
      </c>
      <c r="E20" s="48">
        <v>1.54</v>
      </c>
      <c r="F20" s="49"/>
      <c r="G20" s="50">
        <v>58.16</v>
      </c>
      <c r="H20" s="161"/>
      <c r="I20" s="162"/>
      <c r="J20" s="49"/>
      <c r="K20" s="2"/>
    </row>
    <row r="21" spans="1:11" ht="27" customHeight="1">
      <c r="A21" s="26" t="s">
        <v>564</v>
      </c>
      <c r="B21" s="28"/>
      <c r="C21" s="53">
        <v>0</v>
      </c>
      <c r="D21" s="166">
        <v>7.6020000000000003</v>
      </c>
      <c r="E21" s="167">
        <v>2.056</v>
      </c>
      <c r="F21" s="168">
        <v>1.5189999999999999</v>
      </c>
      <c r="G21" s="50">
        <v>4.74</v>
      </c>
      <c r="H21" s="161"/>
      <c r="I21" s="162"/>
      <c r="J21" s="49"/>
      <c r="K21" s="2"/>
    </row>
    <row r="22" spans="1:11" ht="27" customHeight="1">
      <c r="A22" s="26" t="s">
        <v>565</v>
      </c>
      <c r="B22" s="28"/>
      <c r="C22" s="53">
        <v>0</v>
      </c>
      <c r="D22" s="166">
        <v>8.2100000000000009</v>
      </c>
      <c r="E22" s="167">
        <v>2.149</v>
      </c>
      <c r="F22" s="168">
        <v>1.5620000000000001</v>
      </c>
      <c r="G22" s="50">
        <v>6.7</v>
      </c>
      <c r="H22" s="161"/>
      <c r="I22" s="162"/>
      <c r="J22" s="49"/>
      <c r="K22" s="2"/>
    </row>
    <row r="23" spans="1:11" ht="27" customHeight="1">
      <c r="A23" s="26" t="s">
        <v>28</v>
      </c>
      <c r="B23" s="28"/>
      <c r="C23" s="53">
        <v>0</v>
      </c>
      <c r="D23" s="166">
        <v>5.8559999999999999</v>
      </c>
      <c r="E23" s="167">
        <v>1.7809999999999999</v>
      </c>
      <c r="F23" s="168">
        <v>1.389</v>
      </c>
      <c r="G23" s="50">
        <v>18.96</v>
      </c>
      <c r="H23" s="50">
        <v>3.36</v>
      </c>
      <c r="I23" s="163">
        <v>6.17</v>
      </c>
      <c r="J23" s="48">
        <v>0.193</v>
      </c>
      <c r="K23" s="2"/>
    </row>
    <row r="24" spans="1:11" ht="27" customHeight="1">
      <c r="A24" s="26" t="s">
        <v>186</v>
      </c>
      <c r="B24" s="28"/>
      <c r="C24" s="53">
        <v>8</v>
      </c>
      <c r="D24" s="48">
        <v>3.3570000000000002</v>
      </c>
      <c r="E24" s="49"/>
      <c r="F24" s="49"/>
      <c r="G24" s="161"/>
      <c r="H24" s="161"/>
      <c r="I24" s="162"/>
      <c r="J24" s="49"/>
      <c r="K24" s="2"/>
    </row>
    <row r="25" spans="1:11" ht="27" customHeight="1">
      <c r="A25" s="26" t="s">
        <v>187</v>
      </c>
      <c r="B25" s="28"/>
      <c r="C25" s="53">
        <v>1</v>
      </c>
      <c r="D25" s="48">
        <v>3.4180000000000001</v>
      </c>
      <c r="E25" s="49"/>
      <c r="F25" s="49"/>
      <c r="G25" s="161"/>
      <c r="H25" s="161"/>
      <c r="I25" s="162"/>
      <c r="J25" s="49"/>
      <c r="K25" s="2"/>
    </row>
    <row r="26" spans="1:11" ht="27" customHeight="1">
      <c r="A26" s="26" t="s">
        <v>188</v>
      </c>
      <c r="B26" s="28"/>
      <c r="C26" s="53">
        <v>1</v>
      </c>
      <c r="D26" s="48">
        <v>4.03</v>
      </c>
      <c r="E26" s="49"/>
      <c r="F26" s="49"/>
      <c r="G26" s="161"/>
      <c r="H26" s="161"/>
      <c r="I26" s="162"/>
      <c r="J26" s="49"/>
      <c r="K26" s="2"/>
    </row>
    <row r="27" spans="1:11" ht="27" customHeight="1">
      <c r="A27" s="26" t="s">
        <v>189</v>
      </c>
      <c r="B27" s="28"/>
      <c r="C27" s="53">
        <v>1</v>
      </c>
      <c r="D27" s="48">
        <v>3.359</v>
      </c>
      <c r="E27" s="49"/>
      <c r="F27" s="49"/>
      <c r="G27" s="161"/>
      <c r="H27" s="161"/>
      <c r="I27" s="162"/>
      <c r="J27" s="49"/>
      <c r="K27" s="2"/>
    </row>
    <row r="28" spans="1:11" ht="27" customHeight="1">
      <c r="A28" s="26" t="s">
        <v>29</v>
      </c>
      <c r="B28" s="28"/>
      <c r="C28" s="56">
        <v>0</v>
      </c>
      <c r="D28" s="169">
        <v>14.058999999999999</v>
      </c>
      <c r="E28" s="170">
        <v>3.3319999999999999</v>
      </c>
      <c r="F28" s="168">
        <v>2.738</v>
      </c>
      <c r="G28" s="161"/>
      <c r="H28" s="161"/>
      <c r="I28" s="162"/>
      <c r="J28" s="49"/>
      <c r="K28" s="2"/>
    </row>
    <row r="29" spans="1:11" ht="27" customHeight="1">
      <c r="A29" s="26" t="s">
        <v>566</v>
      </c>
      <c r="B29" s="28"/>
      <c r="C29" s="56" t="s">
        <v>744</v>
      </c>
      <c r="D29" s="48">
        <v>-1.284</v>
      </c>
      <c r="E29" s="49"/>
      <c r="F29" s="49"/>
      <c r="G29" s="50">
        <v>0</v>
      </c>
      <c r="H29" s="161"/>
      <c r="I29" s="162"/>
      <c r="J29" s="49"/>
      <c r="K29" s="2"/>
    </row>
    <row r="30" spans="1:11" ht="27" customHeight="1">
      <c r="A30" s="26" t="s">
        <v>30</v>
      </c>
      <c r="B30" s="28"/>
      <c r="C30" s="56">
        <v>0</v>
      </c>
      <c r="D30" s="48">
        <v>-1.284</v>
      </c>
      <c r="E30" s="49"/>
      <c r="F30" s="49"/>
      <c r="G30" s="50">
        <v>0</v>
      </c>
      <c r="H30" s="161"/>
      <c r="I30" s="162"/>
      <c r="J30" s="48">
        <v>0.26500000000000001</v>
      </c>
      <c r="K30" s="2"/>
    </row>
    <row r="31" spans="1:11" ht="27" customHeight="1">
      <c r="A31" s="26" t="s">
        <v>31</v>
      </c>
      <c r="B31" s="28"/>
      <c r="C31" s="56">
        <v>0</v>
      </c>
      <c r="D31" s="166">
        <v>-6.7720000000000002</v>
      </c>
      <c r="E31" s="167">
        <v>-1.0429999999999999</v>
      </c>
      <c r="F31" s="168">
        <v>-0.48799999999999999</v>
      </c>
      <c r="G31" s="50">
        <v>0</v>
      </c>
      <c r="H31" s="161"/>
      <c r="I31" s="162"/>
      <c r="J31" s="48">
        <v>0.26500000000000001</v>
      </c>
      <c r="K31" s="2"/>
    </row>
    <row r="32" spans="1:11" ht="27" customHeight="1">
      <c r="A32" s="26" t="s">
        <v>32</v>
      </c>
      <c r="B32" s="28"/>
      <c r="C32" s="56">
        <v>1</v>
      </c>
      <c r="D32" s="48">
        <v>1.613</v>
      </c>
      <c r="E32" s="49"/>
      <c r="F32" s="49"/>
      <c r="G32" s="50">
        <v>2.96</v>
      </c>
      <c r="H32" s="161"/>
      <c r="I32" s="162"/>
      <c r="J32" s="49"/>
      <c r="K32" s="2"/>
    </row>
    <row r="33" spans="1:11" ht="27" customHeight="1">
      <c r="A33" s="26" t="s">
        <v>33</v>
      </c>
      <c r="B33" s="28"/>
      <c r="C33" s="56">
        <v>2</v>
      </c>
      <c r="D33" s="48">
        <v>1.7649999999999999</v>
      </c>
      <c r="E33" s="48">
        <v>1.0369999999999999</v>
      </c>
      <c r="F33" s="49"/>
      <c r="G33" s="50">
        <v>2.96</v>
      </c>
      <c r="H33" s="161"/>
      <c r="I33" s="162"/>
      <c r="J33" s="49"/>
      <c r="K33" s="2"/>
    </row>
    <row r="34" spans="1:11" ht="27" customHeight="1">
      <c r="A34" s="26" t="s">
        <v>34</v>
      </c>
      <c r="B34" s="28"/>
      <c r="C34" s="56">
        <v>2</v>
      </c>
      <c r="D34" s="48">
        <v>1.03</v>
      </c>
      <c r="E34" s="49"/>
      <c r="F34" s="49"/>
      <c r="G34" s="161"/>
      <c r="H34" s="161"/>
      <c r="I34" s="162"/>
      <c r="J34" s="49"/>
      <c r="K34" s="2"/>
    </row>
    <row r="35" spans="1:11" ht="27" customHeight="1">
      <c r="A35" s="26" t="s">
        <v>35</v>
      </c>
      <c r="B35" s="28"/>
      <c r="C35" s="56">
        <v>3</v>
      </c>
      <c r="D35" s="48">
        <v>1.6379999999999999</v>
      </c>
      <c r="E35" s="49"/>
      <c r="F35" s="49"/>
      <c r="G35" s="50">
        <v>4.18</v>
      </c>
      <c r="H35" s="161"/>
      <c r="I35" s="162"/>
      <c r="J35" s="49"/>
      <c r="K35" s="2"/>
    </row>
    <row r="36" spans="1:11" ht="27" customHeight="1">
      <c r="A36" s="26" t="s">
        <v>36</v>
      </c>
      <c r="B36" s="28"/>
      <c r="C36" s="56">
        <v>4</v>
      </c>
      <c r="D36" s="48">
        <v>1.724</v>
      </c>
      <c r="E36" s="48">
        <v>0.98</v>
      </c>
      <c r="F36" s="49"/>
      <c r="G36" s="50">
        <v>4.18</v>
      </c>
      <c r="H36" s="161"/>
      <c r="I36" s="162"/>
      <c r="J36" s="49"/>
      <c r="K36" s="2"/>
    </row>
    <row r="37" spans="1:11" ht="27" customHeight="1">
      <c r="A37" s="26" t="s">
        <v>37</v>
      </c>
      <c r="B37" s="28"/>
      <c r="C37" s="56">
        <v>4</v>
      </c>
      <c r="D37" s="48">
        <v>0.995</v>
      </c>
      <c r="E37" s="49"/>
      <c r="F37" s="49"/>
      <c r="G37" s="161"/>
      <c r="H37" s="161"/>
      <c r="I37" s="162"/>
      <c r="J37" s="49"/>
      <c r="K37" s="2"/>
    </row>
    <row r="38" spans="1:11" ht="27" customHeight="1">
      <c r="A38" s="26" t="s">
        <v>38</v>
      </c>
      <c r="B38" s="28"/>
      <c r="C38" s="56" t="s">
        <v>20</v>
      </c>
      <c r="D38" s="48">
        <v>1.583</v>
      </c>
      <c r="E38" s="48">
        <v>0.96099999999999997</v>
      </c>
      <c r="F38" s="49"/>
      <c r="G38" s="50">
        <v>36.270000000000003</v>
      </c>
      <c r="H38" s="161"/>
      <c r="I38" s="162"/>
      <c r="J38" s="49"/>
      <c r="K38" s="2"/>
    </row>
    <row r="39" spans="1:11" ht="27" customHeight="1">
      <c r="A39" s="26" t="s">
        <v>567</v>
      </c>
      <c r="B39" s="28"/>
      <c r="C39" s="56">
        <v>0</v>
      </c>
      <c r="D39" s="166">
        <v>4.74</v>
      </c>
      <c r="E39" s="167">
        <v>1.282</v>
      </c>
      <c r="F39" s="168">
        <v>0.94699999999999995</v>
      </c>
      <c r="G39" s="50">
        <v>2.96</v>
      </c>
      <c r="H39" s="161"/>
      <c r="I39" s="162"/>
      <c r="J39" s="49"/>
      <c r="K39" s="2"/>
    </row>
    <row r="40" spans="1:11" ht="27" customHeight="1">
      <c r="A40" s="26" t="s">
        <v>568</v>
      </c>
      <c r="B40" s="28"/>
      <c r="C40" s="56">
        <v>0</v>
      </c>
      <c r="D40" s="166">
        <v>5.12</v>
      </c>
      <c r="E40" s="167">
        <v>1.34</v>
      </c>
      <c r="F40" s="168">
        <v>0.97399999999999998</v>
      </c>
      <c r="G40" s="50">
        <v>4.18</v>
      </c>
      <c r="H40" s="161"/>
      <c r="I40" s="162"/>
      <c r="J40" s="49"/>
      <c r="K40" s="2"/>
    </row>
    <row r="41" spans="1:11" ht="27" customHeight="1">
      <c r="A41" s="26" t="s">
        <v>39</v>
      </c>
      <c r="B41" s="28"/>
      <c r="C41" s="56">
        <v>0</v>
      </c>
      <c r="D41" s="166">
        <v>3.6509999999999998</v>
      </c>
      <c r="E41" s="167">
        <v>1.1100000000000001</v>
      </c>
      <c r="F41" s="168">
        <v>0.86599999999999999</v>
      </c>
      <c r="G41" s="50">
        <v>11.82</v>
      </c>
      <c r="H41" s="50">
        <v>2.1</v>
      </c>
      <c r="I41" s="163">
        <v>3.85</v>
      </c>
      <c r="J41" s="48">
        <v>0.12</v>
      </c>
      <c r="K41" s="2"/>
    </row>
    <row r="42" spans="1:11" ht="27" customHeight="1">
      <c r="A42" s="26" t="s">
        <v>40</v>
      </c>
      <c r="B42" s="28"/>
      <c r="C42" s="56">
        <v>0</v>
      </c>
      <c r="D42" s="166">
        <v>3.5070000000000001</v>
      </c>
      <c r="E42" s="167">
        <v>1.323</v>
      </c>
      <c r="F42" s="168">
        <v>1.121</v>
      </c>
      <c r="G42" s="50">
        <v>32.49</v>
      </c>
      <c r="H42" s="50">
        <v>4.97</v>
      </c>
      <c r="I42" s="163">
        <v>6.88</v>
      </c>
      <c r="J42" s="48">
        <v>8.6999999999999994E-2</v>
      </c>
      <c r="K42" s="2"/>
    </row>
    <row r="43" spans="1:11" ht="27" customHeight="1">
      <c r="A43" s="26" t="s">
        <v>41</v>
      </c>
      <c r="B43" s="28"/>
      <c r="C43" s="56">
        <v>0</v>
      </c>
      <c r="D43" s="166">
        <v>2.84</v>
      </c>
      <c r="E43" s="167">
        <v>1.2889999999999999</v>
      </c>
      <c r="F43" s="168">
        <v>1.1519999999999999</v>
      </c>
      <c r="G43" s="50">
        <v>208.31</v>
      </c>
      <c r="H43" s="50">
        <v>7.32</v>
      </c>
      <c r="I43" s="163">
        <v>8.6300000000000008</v>
      </c>
      <c r="J43" s="48">
        <v>6.3E-2</v>
      </c>
      <c r="K43" s="2"/>
    </row>
    <row r="44" spans="1:11" ht="27" customHeight="1">
      <c r="A44" s="26" t="s">
        <v>190</v>
      </c>
      <c r="B44" s="28"/>
      <c r="C44" s="56">
        <v>8</v>
      </c>
      <c r="D44" s="48">
        <v>2.093</v>
      </c>
      <c r="E44" s="49"/>
      <c r="F44" s="49"/>
      <c r="G44" s="161"/>
      <c r="H44" s="161"/>
      <c r="I44" s="162"/>
      <c r="J44" s="49"/>
      <c r="K44" s="2"/>
    </row>
    <row r="45" spans="1:11" ht="27" customHeight="1">
      <c r="A45" s="26" t="s">
        <v>191</v>
      </c>
      <c r="B45" s="28"/>
      <c r="C45" s="56">
        <v>1</v>
      </c>
      <c r="D45" s="48">
        <v>2.1309999999999998</v>
      </c>
      <c r="E45" s="49"/>
      <c r="F45" s="49"/>
      <c r="G45" s="161"/>
      <c r="H45" s="161"/>
      <c r="I45" s="162"/>
      <c r="J45" s="49"/>
      <c r="K45" s="2"/>
    </row>
    <row r="46" spans="1:11" ht="27" customHeight="1">
      <c r="A46" s="26" t="s">
        <v>192</v>
      </c>
      <c r="B46" s="28"/>
      <c r="C46" s="56">
        <v>1</v>
      </c>
      <c r="D46" s="48">
        <v>2.5129999999999999</v>
      </c>
      <c r="E46" s="49"/>
      <c r="F46" s="49"/>
      <c r="G46" s="161"/>
      <c r="H46" s="161"/>
      <c r="I46" s="162"/>
      <c r="J46" s="49"/>
      <c r="K46" s="2"/>
    </row>
    <row r="47" spans="1:11" ht="27" customHeight="1">
      <c r="A47" s="26" t="s">
        <v>193</v>
      </c>
      <c r="B47" s="28"/>
      <c r="C47" s="56">
        <v>1</v>
      </c>
      <c r="D47" s="48">
        <v>2.0950000000000002</v>
      </c>
      <c r="E47" s="49"/>
      <c r="F47" s="49"/>
      <c r="G47" s="161"/>
      <c r="H47" s="161"/>
      <c r="I47" s="162"/>
      <c r="J47" s="49"/>
      <c r="K47" s="2"/>
    </row>
    <row r="48" spans="1:11" ht="27" customHeight="1">
      <c r="A48" s="26" t="s">
        <v>42</v>
      </c>
      <c r="B48" s="28"/>
      <c r="C48" s="56">
        <v>0</v>
      </c>
      <c r="D48" s="169">
        <v>8.7669999999999995</v>
      </c>
      <c r="E48" s="170">
        <v>2.0779999999999998</v>
      </c>
      <c r="F48" s="168">
        <v>1.7070000000000001</v>
      </c>
      <c r="G48" s="161"/>
      <c r="H48" s="161"/>
      <c r="I48" s="162"/>
      <c r="J48" s="49"/>
      <c r="K48" s="2"/>
    </row>
    <row r="49" spans="1:11" ht="27" customHeight="1">
      <c r="A49" s="26" t="s">
        <v>569</v>
      </c>
      <c r="B49" s="28"/>
      <c r="C49" s="56" t="s">
        <v>744</v>
      </c>
      <c r="D49" s="48">
        <v>-1.284</v>
      </c>
      <c r="E49" s="49"/>
      <c r="F49" s="49"/>
      <c r="G49" s="50">
        <v>0</v>
      </c>
      <c r="H49" s="161"/>
      <c r="I49" s="162"/>
      <c r="J49" s="49"/>
      <c r="K49" s="2"/>
    </row>
    <row r="50" spans="1:11" ht="27" customHeight="1">
      <c r="A50" s="26" t="s">
        <v>43</v>
      </c>
      <c r="B50" s="28"/>
      <c r="C50" s="56">
        <v>8</v>
      </c>
      <c r="D50" s="48">
        <v>-1.1519999999999999</v>
      </c>
      <c r="E50" s="49"/>
      <c r="F50" s="49"/>
      <c r="G50" s="50">
        <v>0</v>
      </c>
      <c r="H50" s="161"/>
      <c r="I50" s="162"/>
      <c r="J50" s="49"/>
      <c r="K50" s="2"/>
    </row>
    <row r="51" spans="1:11" ht="27" customHeight="1">
      <c r="A51" s="26" t="s">
        <v>44</v>
      </c>
      <c r="B51" s="28"/>
      <c r="C51" s="56">
        <v>0</v>
      </c>
      <c r="D51" s="48">
        <v>-1.284</v>
      </c>
      <c r="E51" s="49"/>
      <c r="F51" s="49"/>
      <c r="G51" s="50">
        <v>0</v>
      </c>
      <c r="H51" s="161"/>
      <c r="I51" s="162"/>
      <c r="J51" s="48">
        <v>0.26500000000000001</v>
      </c>
      <c r="K51" s="2"/>
    </row>
    <row r="52" spans="1:11" ht="27" customHeight="1">
      <c r="A52" s="26" t="s">
        <v>45</v>
      </c>
      <c r="B52" s="28"/>
      <c r="C52" s="56">
        <v>0</v>
      </c>
      <c r="D52" s="166">
        <v>-6.7720000000000002</v>
      </c>
      <c r="E52" s="167">
        <v>-1.0429999999999999</v>
      </c>
      <c r="F52" s="168">
        <v>-0.48799999999999999</v>
      </c>
      <c r="G52" s="50">
        <v>0</v>
      </c>
      <c r="H52" s="161"/>
      <c r="I52" s="162"/>
      <c r="J52" s="48">
        <v>0.26500000000000001</v>
      </c>
      <c r="K52" s="2"/>
    </row>
    <row r="53" spans="1:11" ht="39.75" customHeight="1">
      <c r="A53" s="26" t="s">
        <v>46</v>
      </c>
      <c r="B53" s="28"/>
      <c r="C53" s="56">
        <v>0</v>
      </c>
      <c r="D53" s="48">
        <v>-1.1519999999999999</v>
      </c>
      <c r="E53" s="49"/>
      <c r="F53" s="49"/>
      <c r="G53" s="50">
        <v>0</v>
      </c>
      <c r="H53" s="161"/>
      <c r="I53" s="162"/>
      <c r="J53" s="48">
        <v>0.22500000000000001</v>
      </c>
      <c r="K53" s="2"/>
    </row>
    <row r="54" spans="1:11" ht="27" customHeight="1">
      <c r="A54" s="26" t="s">
        <v>47</v>
      </c>
      <c r="B54" s="28"/>
      <c r="C54" s="56">
        <v>0</v>
      </c>
      <c r="D54" s="166">
        <v>-6.0880000000000001</v>
      </c>
      <c r="E54" s="167">
        <v>-0.93400000000000005</v>
      </c>
      <c r="F54" s="168">
        <v>-0.437</v>
      </c>
      <c r="G54" s="50">
        <v>0</v>
      </c>
      <c r="H54" s="161"/>
      <c r="I54" s="162"/>
      <c r="J54" s="48">
        <v>0.22500000000000001</v>
      </c>
      <c r="K54" s="2"/>
    </row>
    <row r="55" spans="1:11" ht="27" customHeight="1">
      <c r="A55" s="26" t="s">
        <v>48</v>
      </c>
      <c r="B55" s="28"/>
      <c r="C55" s="56">
        <v>0</v>
      </c>
      <c r="D55" s="48">
        <v>-0.61599999999999999</v>
      </c>
      <c r="E55" s="49"/>
      <c r="F55" s="49"/>
      <c r="G55" s="50">
        <v>0</v>
      </c>
      <c r="H55" s="161"/>
      <c r="I55" s="162"/>
      <c r="J55" s="48">
        <v>0.20599999999999999</v>
      </c>
      <c r="K55" s="2"/>
    </row>
    <row r="56" spans="1:11" ht="27" customHeight="1">
      <c r="A56" s="26" t="s">
        <v>49</v>
      </c>
      <c r="B56" s="28"/>
      <c r="C56" s="56">
        <v>0</v>
      </c>
      <c r="D56" s="166">
        <v>-3.327</v>
      </c>
      <c r="E56" s="167">
        <v>-0.49099999999999999</v>
      </c>
      <c r="F56" s="168">
        <v>-0.22900000000000001</v>
      </c>
      <c r="G56" s="50">
        <v>0</v>
      </c>
      <c r="H56" s="161"/>
      <c r="I56" s="162"/>
      <c r="J56" s="48">
        <v>0.20599999999999999</v>
      </c>
      <c r="K56" s="2"/>
    </row>
    <row r="57" spans="1:11" ht="27" customHeight="1">
      <c r="A57" s="26" t="s">
        <v>98</v>
      </c>
      <c r="B57" s="28"/>
      <c r="C57" s="56">
        <v>1</v>
      </c>
      <c r="D57" s="48">
        <v>1.1080000000000001</v>
      </c>
      <c r="E57" s="49"/>
      <c r="F57" s="49"/>
      <c r="G57" s="50">
        <v>2.0299999999999998</v>
      </c>
      <c r="H57" s="161"/>
      <c r="I57" s="162"/>
      <c r="J57" s="49"/>
      <c r="K57" s="2"/>
    </row>
    <row r="58" spans="1:11" ht="27" customHeight="1">
      <c r="A58" s="26" t="s">
        <v>99</v>
      </c>
      <c r="B58" s="28"/>
      <c r="C58" s="56">
        <v>2</v>
      </c>
      <c r="D58" s="48">
        <v>1.212</v>
      </c>
      <c r="E58" s="48">
        <v>0.71199999999999997</v>
      </c>
      <c r="F58" s="49"/>
      <c r="G58" s="50">
        <v>2.0299999999999998</v>
      </c>
      <c r="H58" s="161"/>
      <c r="I58" s="162"/>
      <c r="J58" s="49"/>
      <c r="K58" s="2"/>
    </row>
    <row r="59" spans="1:11" ht="27" customHeight="1">
      <c r="A59" s="26" t="s">
        <v>100</v>
      </c>
      <c r="B59" s="28"/>
      <c r="C59" s="56">
        <v>2</v>
      </c>
      <c r="D59" s="48">
        <v>0.70699999999999996</v>
      </c>
      <c r="E59" s="49"/>
      <c r="F59" s="49"/>
      <c r="G59" s="161"/>
      <c r="H59" s="161"/>
      <c r="I59" s="162"/>
      <c r="J59" s="49"/>
      <c r="K59" s="2"/>
    </row>
    <row r="60" spans="1:11" ht="27" customHeight="1">
      <c r="A60" s="26" t="s">
        <v>101</v>
      </c>
      <c r="B60" s="28"/>
      <c r="C60" s="56">
        <v>3</v>
      </c>
      <c r="D60" s="48">
        <v>1.125</v>
      </c>
      <c r="E60" s="49"/>
      <c r="F60" s="49"/>
      <c r="G60" s="50">
        <v>2.87</v>
      </c>
      <c r="H60" s="161"/>
      <c r="I60" s="162"/>
      <c r="J60" s="49"/>
      <c r="K60" s="2"/>
    </row>
    <row r="61" spans="1:11" ht="27" customHeight="1">
      <c r="A61" s="26" t="s">
        <v>102</v>
      </c>
      <c r="B61" s="28"/>
      <c r="C61" s="56">
        <v>4</v>
      </c>
      <c r="D61" s="48">
        <v>1.1850000000000001</v>
      </c>
      <c r="E61" s="48">
        <v>0.67300000000000004</v>
      </c>
      <c r="F61" s="49"/>
      <c r="G61" s="50">
        <v>2.87</v>
      </c>
      <c r="H61" s="161"/>
      <c r="I61" s="162"/>
      <c r="J61" s="49"/>
      <c r="K61" s="2"/>
    </row>
    <row r="62" spans="1:11" ht="27" customHeight="1">
      <c r="A62" s="26" t="s">
        <v>103</v>
      </c>
      <c r="B62" s="28"/>
      <c r="C62" s="56">
        <v>4</v>
      </c>
      <c r="D62" s="48">
        <v>0.68300000000000005</v>
      </c>
      <c r="E62" s="49"/>
      <c r="F62" s="49"/>
      <c r="G62" s="161"/>
      <c r="H62" s="161"/>
      <c r="I62" s="162"/>
      <c r="J62" s="49"/>
      <c r="K62" s="2"/>
    </row>
    <row r="63" spans="1:11" ht="27" customHeight="1">
      <c r="A63" s="26" t="s">
        <v>104</v>
      </c>
      <c r="B63" s="28"/>
      <c r="C63" s="56" t="s">
        <v>20</v>
      </c>
      <c r="D63" s="48">
        <v>1.087</v>
      </c>
      <c r="E63" s="48">
        <v>0.66</v>
      </c>
      <c r="F63" s="49"/>
      <c r="G63" s="50">
        <v>24.91</v>
      </c>
      <c r="H63" s="161"/>
      <c r="I63" s="162"/>
      <c r="J63" s="49"/>
      <c r="K63" s="2"/>
    </row>
    <row r="64" spans="1:11" ht="27" customHeight="1">
      <c r="A64" s="26" t="s">
        <v>105</v>
      </c>
      <c r="B64" s="28"/>
      <c r="C64" s="56" t="s">
        <v>20</v>
      </c>
      <c r="D64" s="48">
        <v>1.2829999999999999</v>
      </c>
      <c r="E64" s="48">
        <v>0.84499999999999997</v>
      </c>
      <c r="F64" s="49"/>
      <c r="G64" s="50">
        <v>21.61</v>
      </c>
      <c r="H64" s="161"/>
      <c r="I64" s="162"/>
      <c r="J64" s="49"/>
      <c r="K64" s="2"/>
    </row>
    <row r="65" spans="1:11" ht="27" customHeight="1">
      <c r="A65" s="26" t="s">
        <v>106</v>
      </c>
      <c r="B65" s="28"/>
      <c r="C65" s="56" t="s">
        <v>20</v>
      </c>
      <c r="D65" s="48">
        <v>1.0429999999999999</v>
      </c>
      <c r="E65" s="48">
        <v>0.79400000000000004</v>
      </c>
      <c r="F65" s="49"/>
      <c r="G65" s="50">
        <v>1150.6099999999999</v>
      </c>
      <c r="H65" s="161"/>
      <c r="I65" s="162"/>
      <c r="J65" s="49"/>
      <c r="K65" s="2"/>
    </row>
    <row r="66" spans="1:11" ht="27" customHeight="1">
      <c r="A66" s="26" t="s">
        <v>570</v>
      </c>
      <c r="B66" s="28"/>
      <c r="C66" s="56" t="s">
        <v>563</v>
      </c>
      <c r="D66" s="166">
        <v>3.2559999999999998</v>
      </c>
      <c r="E66" s="167">
        <v>0.88</v>
      </c>
      <c r="F66" s="168">
        <v>0.65</v>
      </c>
      <c r="G66" s="50">
        <v>2.0299999999999998</v>
      </c>
      <c r="H66" s="161"/>
      <c r="I66" s="162"/>
      <c r="J66" s="49"/>
      <c r="K66" s="2"/>
    </row>
    <row r="67" spans="1:11" ht="27" customHeight="1">
      <c r="A67" s="26" t="s">
        <v>571</v>
      </c>
      <c r="B67" s="28"/>
      <c r="C67" s="56" t="s">
        <v>563</v>
      </c>
      <c r="D67" s="166">
        <v>3.516</v>
      </c>
      <c r="E67" s="167">
        <v>0.92</v>
      </c>
      <c r="F67" s="168">
        <v>0.66900000000000004</v>
      </c>
      <c r="G67" s="50">
        <v>2.87</v>
      </c>
      <c r="H67" s="161"/>
      <c r="I67" s="162"/>
      <c r="J67" s="49"/>
      <c r="K67" s="2"/>
    </row>
    <row r="68" spans="1:11" ht="27" customHeight="1">
      <c r="A68" s="26" t="s">
        <v>107</v>
      </c>
      <c r="B68" s="28"/>
      <c r="C68" s="56">
        <v>0</v>
      </c>
      <c r="D68" s="166">
        <v>2.508</v>
      </c>
      <c r="E68" s="167">
        <v>0.76300000000000001</v>
      </c>
      <c r="F68" s="168">
        <v>0.59499999999999997</v>
      </c>
      <c r="G68" s="50">
        <v>8.1199999999999992</v>
      </c>
      <c r="H68" s="50">
        <v>1.44</v>
      </c>
      <c r="I68" s="163">
        <v>2.64</v>
      </c>
      <c r="J68" s="48">
        <v>8.3000000000000004E-2</v>
      </c>
      <c r="K68" s="2"/>
    </row>
    <row r="69" spans="1:11" ht="27" customHeight="1">
      <c r="A69" s="26" t="s">
        <v>108</v>
      </c>
      <c r="B69" s="28"/>
      <c r="C69" s="56">
        <v>0</v>
      </c>
      <c r="D69" s="166">
        <v>2.3319999999999999</v>
      </c>
      <c r="E69" s="167">
        <v>0.88</v>
      </c>
      <c r="F69" s="168">
        <v>0.745</v>
      </c>
      <c r="G69" s="50">
        <v>21.61</v>
      </c>
      <c r="H69" s="50">
        <v>3.3</v>
      </c>
      <c r="I69" s="163">
        <v>4.57</v>
      </c>
      <c r="J69" s="48">
        <v>5.8000000000000003E-2</v>
      </c>
      <c r="K69" s="2"/>
    </row>
    <row r="70" spans="1:11" ht="27" customHeight="1">
      <c r="A70" s="26" t="s">
        <v>109</v>
      </c>
      <c r="B70" s="28"/>
      <c r="C70" s="56">
        <v>0</v>
      </c>
      <c r="D70" s="166">
        <v>1.8720000000000001</v>
      </c>
      <c r="E70" s="167">
        <v>0.85</v>
      </c>
      <c r="F70" s="168">
        <v>0.75900000000000001</v>
      </c>
      <c r="G70" s="50">
        <v>137.33000000000001</v>
      </c>
      <c r="H70" s="50">
        <v>4.82</v>
      </c>
      <c r="I70" s="163">
        <v>5.69</v>
      </c>
      <c r="J70" s="48">
        <v>4.2000000000000003E-2</v>
      </c>
      <c r="K70" s="2"/>
    </row>
    <row r="71" spans="1:11" ht="27" customHeight="1">
      <c r="A71" s="26" t="s">
        <v>195</v>
      </c>
      <c r="B71" s="28"/>
      <c r="C71" s="56">
        <v>8</v>
      </c>
      <c r="D71" s="48">
        <v>1.4379999999999999</v>
      </c>
      <c r="E71" s="49"/>
      <c r="F71" s="49"/>
      <c r="G71" s="161"/>
      <c r="H71" s="161"/>
      <c r="I71" s="164"/>
      <c r="J71" s="49"/>
      <c r="K71" s="2"/>
    </row>
    <row r="72" spans="1:11" ht="27" customHeight="1">
      <c r="A72" s="26" t="s">
        <v>196</v>
      </c>
      <c r="B72" s="28"/>
      <c r="C72" s="56">
        <v>1</v>
      </c>
      <c r="D72" s="48">
        <v>1.464</v>
      </c>
      <c r="E72" s="49"/>
      <c r="F72" s="49"/>
      <c r="G72" s="161"/>
      <c r="H72" s="161"/>
      <c r="I72" s="164"/>
      <c r="J72" s="49"/>
      <c r="K72" s="2"/>
    </row>
    <row r="73" spans="1:11" ht="27" customHeight="1">
      <c r="A73" s="26" t="s">
        <v>197</v>
      </c>
      <c r="B73" s="28"/>
      <c r="C73" s="56">
        <v>1</v>
      </c>
      <c r="D73" s="48">
        <v>1.726</v>
      </c>
      <c r="E73" s="49"/>
      <c r="F73" s="49"/>
      <c r="G73" s="161"/>
      <c r="H73" s="161"/>
      <c r="I73" s="164"/>
      <c r="J73" s="49"/>
      <c r="K73" s="2"/>
    </row>
    <row r="74" spans="1:11" ht="27" customHeight="1">
      <c r="A74" s="26" t="s">
        <v>198</v>
      </c>
      <c r="B74" s="28"/>
      <c r="C74" s="56">
        <v>1</v>
      </c>
      <c r="D74" s="48">
        <v>1.4390000000000001</v>
      </c>
      <c r="E74" s="49"/>
      <c r="F74" s="49"/>
      <c r="G74" s="161"/>
      <c r="H74" s="161"/>
      <c r="I74" s="164"/>
      <c r="J74" s="49"/>
      <c r="K74" s="2"/>
    </row>
    <row r="75" spans="1:11" ht="27" customHeight="1">
      <c r="A75" s="26" t="s">
        <v>110</v>
      </c>
      <c r="B75" s="28"/>
      <c r="C75" s="56">
        <v>0</v>
      </c>
      <c r="D75" s="169">
        <v>6.0209999999999999</v>
      </c>
      <c r="E75" s="170">
        <v>1.427</v>
      </c>
      <c r="F75" s="168">
        <v>1.173</v>
      </c>
      <c r="G75" s="161"/>
      <c r="H75" s="161"/>
      <c r="I75" s="162"/>
      <c r="J75" s="49"/>
      <c r="K75" s="2"/>
    </row>
    <row r="76" spans="1:11" ht="27" customHeight="1">
      <c r="A76" s="26" t="s">
        <v>572</v>
      </c>
      <c r="B76" s="28"/>
      <c r="C76" s="56">
        <v>8</v>
      </c>
      <c r="D76" s="48">
        <v>-0.54400000000000004</v>
      </c>
      <c r="E76" s="49"/>
      <c r="F76" s="49"/>
      <c r="G76" s="50">
        <v>0</v>
      </c>
      <c r="H76" s="161"/>
      <c r="I76" s="162"/>
      <c r="J76" s="49"/>
      <c r="K76" s="2"/>
    </row>
    <row r="77" spans="1:11" ht="27" customHeight="1">
      <c r="A77" s="26" t="s">
        <v>111</v>
      </c>
      <c r="B77" s="28"/>
      <c r="C77" s="56">
        <v>8</v>
      </c>
      <c r="D77" s="48">
        <v>-0.53</v>
      </c>
      <c r="E77" s="49"/>
      <c r="F77" s="49"/>
      <c r="G77" s="50">
        <v>0</v>
      </c>
      <c r="H77" s="161"/>
      <c r="I77" s="162"/>
      <c r="J77" s="49"/>
      <c r="K77" s="2"/>
    </row>
    <row r="78" spans="1:11" ht="27" customHeight="1">
      <c r="A78" s="26" t="s">
        <v>112</v>
      </c>
      <c r="B78" s="28"/>
      <c r="C78" s="56">
        <v>0</v>
      </c>
      <c r="D78" s="48">
        <v>-0.54400000000000004</v>
      </c>
      <c r="E78" s="49"/>
      <c r="F78" s="49"/>
      <c r="G78" s="50">
        <v>0</v>
      </c>
      <c r="H78" s="161"/>
      <c r="I78" s="162"/>
      <c r="J78" s="48">
        <v>0.112</v>
      </c>
      <c r="K78" s="2"/>
    </row>
    <row r="79" spans="1:11" ht="27" customHeight="1">
      <c r="A79" s="26" t="s">
        <v>113</v>
      </c>
      <c r="B79" s="28"/>
      <c r="C79" s="56">
        <v>0</v>
      </c>
      <c r="D79" s="166">
        <v>-2.871</v>
      </c>
      <c r="E79" s="167">
        <v>-0.442</v>
      </c>
      <c r="F79" s="168">
        <v>-0.20699999999999999</v>
      </c>
      <c r="G79" s="50">
        <v>0</v>
      </c>
      <c r="H79" s="161"/>
      <c r="I79" s="162"/>
      <c r="J79" s="48">
        <v>0.112</v>
      </c>
      <c r="K79" s="2"/>
    </row>
    <row r="80" spans="1:11" ht="27" customHeight="1">
      <c r="A80" s="26" t="s">
        <v>114</v>
      </c>
      <c r="B80" s="28"/>
      <c r="C80" s="56">
        <v>0</v>
      </c>
      <c r="D80" s="48">
        <v>-0.53</v>
      </c>
      <c r="E80" s="49"/>
      <c r="F80" s="49"/>
      <c r="G80" s="50">
        <v>0</v>
      </c>
      <c r="H80" s="161"/>
      <c r="I80" s="162"/>
      <c r="J80" s="48">
        <v>0.10299999999999999</v>
      </c>
      <c r="K80" s="2"/>
    </row>
    <row r="81" spans="1:11" ht="27" customHeight="1">
      <c r="A81" s="26" t="s">
        <v>115</v>
      </c>
      <c r="B81" s="28"/>
      <c r="C81" s="56">
        <v>0</v>
      </c>
      <c r="D81" s="166">
        <v>-2.7989999999999999</v>
      </c>
      <c r="E81" s="167">
        <v>-0.42899999999999999</v>
      </c>
      <c r="F81" s="168">
        <v>-0.20100000000000001</v>
      </c>
      <c r="G81" s="50">
        <v>0</v>
      </c>
      <c r="H81" s="161"/>
      <c r="I81" s="162"/>
      <c r="J81" s="48">
        <v>0.10299999999999999</v>
      </c>
      <c r="K81" s="2"/>
    </row>
    <row r="82" spans="1:11" ht="27" customHeight="1">
      <c r="A82" s="26" t="s">
        <v>116</v>
      </c>
      <c r="B82" s="28"/>
      <c r="C82" s="56">
        <v>0</v>
      </c>
      <c r="D82" s="48">
        <v>-0.61599999999999999</v>
      </c>
      <c r="E82" s="49"/>
      <c r="F82" s="49"/>
      <c r="G82" s="50">
        <v>414.59</v>
      </c>
      <c r="H82" s="161"/>
      <c r="I82" s="162"/>
      <c r="J82" s="48">
        <v>0.20599999999999999</v>
      </c>
      <c r="K82" s="2"/>
    </row>
    <row r="83" spans="1:11" ht="27" customHeight="1">
      <c r="A83" s="26" t="s">
        <v>117</v>
      </c>
      <c r="B83" s="28"/>
      <c r="C83" s="56">
        <v>0</v>
      </c>
      <c r="D83" s="166">
        <v>-3.327</v>
      </c>
      <c r="E83" s="167">
        <v>-0.49099999999999999</v>
      </c>
      <c r="F83" s="168">
        <v>-0.22900000000000001</v>
      </c>
      <c r="G83" s="50">
        <v>414.59</v>
      </c>
      <c r="H83" s="161"/>
      <c r="I83" s="162"/>
      <c r="J83" s="48">
        <v>0.20599999999999999</v>
      </c>
      <c r="K83" s="2"/>
    </row>
    <row r="84" spans="1:11" ht="27" customHeight="1">
      <c r="A84" s="26" t="s">
        <v>63</v>
      </c>
      <c r="B84" s="28"/>
      <c r="C84" s="56">
        <v>1</v>
      </c>
      <c r="D84" s="48">
        <v>0.68600000000000005</v>
      </c>
      <c r="E84" s="49"/>
      <c r="F84" s="49"/>
      <c r="G84" s="50">
        <v>1.26</v>
      </c>
      <c r="H84" s="161"/>
      <c r="I84" s="162"/>
      <c r="J84" s="49"/>
      <c r="K84" s="2"/>
    </row>
    <row r="85" spans="1:11" ht="27" customHeight="1">
      <c r="A85" s="26" t="s">
        <v>64</v>
      </c>
      <c r="B85" s="28"/>
      <c r="C85" s="56">
        <v>2</v>
      </c>
      <c r="D85" s="48">
        <v>0.75</v>
      </c>
      <c r="E85" s="48">
        <v>0.441</v>
      </c>
      <c r="F85" s="49"/>
      <c r="G85" s="50">
        <v>1.26</v>
      </c>
      <c r="H85" s="161"/>
      <c r="I85" s="162"/>
      <c r="J85" s="49"/>
      <c r="K85" s="2"/>
    </row>
    <row r="86" spans="1:11" ht="27" customHeight="1">
      <c r="A86" s="26" t="s">
        <v>65</v>
      </c>
      <c r="B86" s="28"/>
      <c r="C86" s="56">
        <v>2</v>
      </c>
      <c r="D86" s="48">
        <v>0.438</v>
      </c>
      <c r="E86" s="49"/>
      <c r="F86" s="49"/>
      <c r="G86" s="161"/>
      <c r="H86" s="161"/>
      <c r="I86" s="162"/>
      <c r="J86" s="49"/>
      <c r="K86" s="2"/>
    </row>
    <row r="87" spans="1:11" ht="27" customHeight="1">
      <c r="A87" s="26" t="s">
        <v>66</v>
      </c>
      <c r="B87" s="28"/>
      <c r="C87" s="56">
        <v>3</v>
      </c>
      <c r="D87" s="48">
        <v>0.69699999999999995</v>
      </c>
      <c r="E87" s="49"/>
      <c r="F87" s="49"/>
      <c r="G87" s="50">
        <v>1.78</v>
      </c>
      <c r="H87" s="161"/>
      <c r="I87" s="162"/>
      <c r="J87" s="49"/>
      <c r="K87" s="2"/>
    </row>
    <row r="88" spans="1:11" ht="27" customHeight="1">
      <c r="A88" s="26" t="s">
        <v>67</v>
      </c>
      <c r="B88" s="28"/>
      <c r="C88" s="56">
        <v>4</v>
      </c>
      <c r="D88" s="48">
        <v>0.73399999999999999</v>
      </c>
      <c r="E88" s="48">
        <v>0.41699999999999998</v>
      </c>
      <c r="F88" s="49"/>
      <c r="G88" s="50">
        <v>1.78</v>
      </c>
      <c r="H88" s="161"/>
      <c r="I88" s="162"/>
      <c r="J88" s="49"/>
      <c r="K88" s="2"/>
    </row>
    <row r="89" spans="1:11" ht="27" customHeight="1">
      <c r="A89" s="26" t="s">
        <v>68</v>
      </c>
      <c r="B89" s="28"/>
      <c r="C89" s="56">
        <v>4</v>
      </c>
      <c r="D89" s="48">
        <v>0.42299999999999999</v>
      </c>
      <c r="E89" s="49"/>
      <c r="F89" s="49"/>
      <c r="G89" s="161"/>
      <c r="H89" s="161"/>
      <c r="I89" s="162"/>
      <c r="J89" s="49"/>
      <c r="K89" s="2"/>
    </row>
    <row r="90" spans="1:11" ht="27" customHeight="1">
      <c r="A90" s="26" t="s">
        <v>69</v>
      </c>
      <c r="B90" s="28"/>
      <c r="C90" s="56" t="s">
        <v>20</v>
      </c>
      <c r="D90" s="48">
        <v>0.67300000000000004</v>
      </c>
      <c r="E90" s="48">
        <v>0.40899999999999997</v>
      </c>
      <c r="F90" s="49"/>
      <c r="G90" s="50">
        <v>15.43</v>
      </c>
      <c r="H90" s="161"/>
      <c r="I90" s="162"/>
      <c r="J90" s="49"/>
      <c r="K90" s="2"/>
    </row>
    <row r="91" spans="1:11" ht="27" customHeight="1">
      <c r="A91" s="26" t="s">
        <v>118</v>
      </c>
      <c r="B91" s="28"/>
      <c r="C91" s="56" t="s">
        <v>20</v>
      </c>
      <c r="D91" s="48">
        <v>0.79500000000000004</v>
      </c>
      <c r="E91" s="48">
        <v>0.52300000000000002</v>
      </c>
      <c r="F91" s="49"/>
      <c r="G91" s="50">
        <v>13.38</v>
      </c>
      <c r="H91" s="161"/>
      <c r="I91" s="162"/>
      <c r="J91" s="49"/>
      <c r="K91" s="2"/>
    </row>
    <row r="92" spans="1:11" ht="27" customHeight="1">
      <c r="A92" s="26" t="s">
        <v>119</v>
      </c>
      <c r="B92" s="28"/>
      <c r="C92" s="56" t="s">
        <v>20</v>
      </c>
      <c r="D92" s="48">
        <v>0.64600000000000002</v>
      </c>
      <c r="E92" s="48">
        <v>0.49199999999999999</v>
      </c>
      <c r="F92" s="49"/>
      <c r="G92" s="50">
        <v>712.57</v>
      </c>
      <c r="H92" s="161"/>
      <c r="I92" s="162"/>
      <c r="J92" s="49"/>
      <c r="K92" s="2"/>
    </row>
    <row r="93" spans="1:11" ht="27" customHeight="1">
      <c r="A93" s="26" t="s">
        <v>573</v>
      </c>
      <c r="B93" s="28"/>
      <c r="C93" s="56" t="s">
        <v>563</v>
      </c>
      <c r="D93" s="166">
        <v>2.016</v>
      </c>
      <c r="E93" s="167">
        <v>0.54500000000000004</v>
      </c>
      <c r="F93" s="168">
        <v>0.40300000000000002</v>
      </c>
      <c r="G93" s="50">
        <v>1.26</v>
      </c>
      <c r="H93" s="161"/>
      <c r="I93" s="162"/>
      <c r="J93" s="49"/>
      <c r="K93" s="2"/>
    </row>
    <row r="94" spans="1:11" ht="27" customHeight="1">
      <c r="A94" s="26" t="s">
        <v>574</v>
      </c>
      <c r="B94" s="28"/>
      <c r="C94" s="56" t="s">
        <v>563</v>
      </c>
      <c r="D94" s="166">
        <v>2.1779999999999999</v>
      </c>
      <c r="E94" s="167">
        <v>0.56999999999999995</v>
      </c>
      <c r="F94" s="168">
        <v>0.41399999999999998</v>
      </c>
      <c r="G94" s="50">
        <v>1.78</v>
      </c>
      <c r="H94" s="161"/>
      <c r="I94" s="162"/>
      <c r="J94" s="49"/>
      <c r="K94" s="2"/>
    </row>
    <row r="95" spans="1:11" ht="27" customHeight="1">
      <c r="A95" s="26" t="s">
        <v>70</v>
      </c>
      <c r="B95" s="28"/>
      <c r="C95" s="56">
        <v>0</v>
      </c>
      <c r="D95" s="166">
        <v>1.5529999999999999</v>
      </c>
      <c r="E95" s="167">
        <v>0.47199999999999998</v>
      </c>
      <c r="F95" s="168">
        <v>0.36899999999999999</v>
      </c>
      <c r="G95" s="50">
        <v>5.03</v>
      </c>
      <c r="H95" s="50">
        <v>0.89</v>
      </c>
      <c r="I95" s="163">
        <v>1.64</v>
      </c>
      <c r="J95" s="48">
        <v>5.0999999999999997E-2</v>
      </c>
      <c r="K95" s="2"/>
    </row>
    <row r="96" spans="1:11" ht="27" customHeight="1">
      <c r="A96" s="26" t="s">
        <v>71</v>
      </c>
      <c r="B96" s="28"/>
      <c r="C96" s="56">
        <v>0</v>
      </c>
      <c r="D96" s="166">
        <v>1.444</v>
      </c>
      <c r="E96" s="167">
        <v>0.54500000000000004</v>
      </c>
      <c r="F96" s="168">
        <v>0.46200000000000002</v>
      </c>
      <c r="G96" s="50">
        <v>13.38</v>
      </c>
      <c r="H96" s="50">
        <v>2.0499999999999998</v>
      </c>
      <c r="I96" s="163">
        <v>2.83</v>
      </c>
      <c r="J96" s="48">
        <v>3.5999999999999997E-2</v>
      </c>
      <c r="K96" s="2"/>
    </row>
    <row r="97" spans="1:11" ht="27" customHeight="1">
      <c r="A97" s="26" t="s">
        <v>72</v>
      </c>
      <c r="B97" s="28"/>
      <c r="C97" s="56">
        <v>0</v>
      </c>
      <c r="D97" s="166">
        <v>1.1599999999999999</v>
      </c>
      <c r="E97" s="167">
        <v>0.52600000000000002</v>
      </c>
      <c r="F97" s="168">
        <v>0.47</v>
      </c>
      <c r="G97" s="50">
        <v>85.05</v>
      </c>
      <c r="H97" s="50">
        <v>2.99</v>
      </c>
      <c r="I97" s="163">
        <v>3.52</v>
      </c>
      <c r="J97" s="48">
        <v>2.5999999999999999E-2</v>
      </c>
      <c r="K97" s="2"/>
    </row>
    <row r="98" spans="1:11" ht="27" customHeight="1">
      <c r="A98" s="26" t="s">
        <v>199</v>
      </c>
      <c r="B98" s="28"/>
      <c r="C98" s="56">
        <v>8</v>
      </c>
      <c r="D98" s="48">
        <v>0.89</v>
      </c>
      <c r="E98" s="49"/>
      <c r="F98" s="49"/>
      <c r="G98" s="161"/>
      <c r="H98" s="161"/>
      <c r="I98" s="164"/>
      <c r="J98" s="49"/>
      <c r="K98" s="2"/>
    </row>
    <row r="99" spans="1:11" ht="27" customHeight="1">
      <c r="A99" s="26" t="s">
        <v>200</v>
      </c>
      <c r="B99" s="28"/>
      <c r="C99" s="56">
        <v>1</v>
      </c>
      <c r="D99" s="48">
        <v>0.90700000000000003</v>
      </c>
      <c r="E99" s="49"/>
      <c r="F99" s="49"/>
      <c r="G99" s="161"/>
      <c r="H99" s="161"/>
      <c r="I99" s="164"/>
      <c r="J99" s="49"/>
      <c r="K99" s="2"/>
    </row>
    <row r="100" spans="1:11" ht="27" customHeight="1">
      <c r="A100" s="26" t="s">
        <v>201</v>
      </c>
      <c r="B100" s="28"/>
      <c r="C100" s="56">
        <v>1</v>
      </c>
      <c r="D100" s="48">
        <v>1.069</v>
      </c>
      <c r="E100" s="49"/>
      <c r="F100" s="49"/>
      <c r="G100" s="161"/>
      <c r="H100" s="161"/>
      <c r="I100" s="164"/>
      <c r="J100" s="49"/>
      <c r="K100" s="2"/>
    </row>
    <row r="101" spans="1:11" ht="27" customHeight="1">
      <c r="A101" s="26" t="s">
        <v>202</v>
      </c>
      <c r="B101" s="28"/>
      <c r="C101" s="56">
        <v>1</v>
      </c>
      <c r="D101" s="48">
        <v>0.89100000000000001</v>
      </c>
      <c r="E101" s="49"/>
      <c r="F101" s="49"/>
      <c r="G101" s="161"/>
      <c r="H101" s="161"/>
      <c r="I101" s="164"/>
      <c r="J101" s="49"/>
      <c r="K101" s="2"/>
    </row>
    <row r="102" spans="1:11" ht="27" customHeight="1">
      <c r="A102" s="26" t="s">
        <v>73</v>
      </c>
      <c r="B102" s="28"/>
      <c r="C102" s="56">
        <v>0</v>
      </c>
      <c r="D102" s="169">
        <v>3.7290000000000001</v>
      </c>
      <c r="E102" s="170">
        <v>0.88400000000000001</v>
      </c>
      <c r="F102" s="168">
        <v>0.72599999999999998</v>
      </c>
      <c r="G102" s="161"/>
      <c r="H102" s="161"/>
      <c r="I102" s="162"/>
      <c r="J102" s="49"/>
      <c r="K102" s="2"/>
    </row>
    <row r="103" spans="1:11" ht="27" customHeight="1">
      <c r="A103" s="26" t="s">
        <v>575</v>
      </c>
      <c r="B103" s="28"/>
      <c r="C103" s="56">
        <v>8</v>
      </c>
      <c r="D103" s="48">
        <v>-0.33700000000000002</v>
      </c>
      <c r="E103" s="49"/>
      <c r="F103" s="49"/>
      <c r="G103" s="50">
        <v>0</v>
      </c>
      <c r="H103" s="161"/>
      <c r="I103" s="162"/>
      <c r="J103" s="49"/>
      <c r="K103" s="2"/>
    </row>
    <row r="104" spans="1:11" ht="27" customHeight="1">
      <c r="A104" s="26" t="s">
        <v>74</v>
      </c>
      <c r="B104" s="28"/>
      <c r="C104" s="56">
        <v>8</v>
      </c>
      <c r="D104" s="48">
        <v>-0.32800000000000001</v>
      </c>
      <c r="E104" s="49"/>
      <c r="F104" s="49"/>
      <c r="G104" s="50">
        <v>0</v>
      </c>
      <c r="H104" s="161"/>
      <c r="I104" s="162"/>
      <c r="J104" s="49"/>
      <c r="K104" s="2"/>
    </row>
    <row r="105" spans="1:11" ht="27" customHeight="1">
      <c r="A105" s="26" t="s">
        <v>75</v>
      </c>
      <c r="B105" s="28"/>
      <c r="C105" s="56">
        <v>0</v>
      </c>
      <c r="D105" s="48">
        <v>-0.33700000000000002</v>
      </c>
      <c r="E105" s="49"/>
      <c r="F105" s="49"/>
      <c r="G105" s="50">
        <v>0</v>
      </c>
      <c r="H105" s="161"/>
      <c r="I105" s="162"/>
      <c r="J105" s="48">
        <v>7.0000000000000007E-2</v>
      </c>
      <c r="K105" s="2"/>
    </row>
    <row r="106" spans="1:11" ht="27" customHeight="1">
      <c r="A106" s="26" t="s">
        <v>76</v>
      </c>
      <c r="B106" s="28"/>
      <c r="C106" s="56">
        <v>0</v>
      </c>
      <c r="D106" s="166">
        <v>-1.778</v>
      </c>
      <c r="E106" s="167">
        <v>-0.27400000000000002</v>
      </c>
      <c r="F106" s="168">
        <v>-0.128</v>
      </c>
      <c r="G106" s="50">
        <v>0</v>
      </c>
      <c r="H106" s="161"/>
      <c r="I106" s="162"/>
      <c r="J106" s="48">
        <v>7.0000000000000007E-2</v>
      </c>
      <c r="K106" s="2"/>
    </row>
    <row r="107" spans="1:11" ht="27" customHeight="1">
      <c r="A107" s="26" t="s">
        <v>77</v>
      </c>
      <c r="B107" s="28"/>
      <c r="C107" s="56">
        <v>0</v>
      </c>
      <c r="D107" s="48">
        <v>-0.32800000000000001</v>
      </c>
      <c r="E107" s="49"/>
      <c r="F107" s="49"/>
      <c r="G107" s="50">
        <v>0</v>
      </c>
      <c r="H107" s="161"/>
      <c r="I107" s="162"/>
      <c r="J107" s="48">
        <v>6.4000000000000001E-2</v>
      </c>
      <c r="K107" s="2"/>
    </row>
    <row r="108" spans="1:11" ht="27" customHeight="1">
      <c r="A108" s="26" t="s">
        <v>78</v>
      </c>
      <c r="B108" s="28"/>
      <c r="C108" s="56">
        <v>0</v>
      </c>
      <c r="D108" s="166">
        <v>-1.7330000000000001</v>
      </c>
      <c r="E108" s="167">
        <v>-0.26600000000000001</v>
      </c>
      <c r="F108" s="168">
        <v>-0.124</v>
      </c>
      <c r="G108" s="50">
        <v>0</v>
      </c>
      <c r="H108" s="161"/>
      <c r="I108" s="162"/>
      <c r="J108" s="48">
        <v>6.4000000000000001E-2</v>
      </c>
      <c r="K108" s="2"/>
    </row>
    <row r="109" spans="1:11" ht="27" customHeight="1">
      <c r="A109" s="26" t="s">
        <v>79</v>
      </c>
      <c r="B109" s="28"/>
      <c r="C109" s="56">
        <v>0</v>
      </c>
      <c r="D109" s="48">
        <v>-0.38100000000000001</v>
      </c>
      <c r="E109" s="49"/>
      <c r="F109" s="49"/>
      <c r="G109" s="50">
        <v>256.76</v>
      </c>
      <c r="H109" s="161"/>
      <c r="I109" s="162"/>
      <c r="J109" s="48">
        <v>0.128</v>
      </c>
      <c r="K109" s="2"/>
    </row>
    <row r="110" spans="1:11" ht="27" customHeight="1">
      <c r="A110" s="26" t="s">
        <v>80</v>
      </c>
      <c r="B110" s="28"/>
      <c r="C110" s="56">
        <v>0</v>
      </c>
      <c r="D110" s="166">
        <v>-2.06</v>
      </c>
      <c r="E110" s="167">
        <v>-0.30399999999999999</v>
      </c>
      <c r="F110" s="168">
        <v>-0.14199999999999999</v>
      </c>
      <c r="G110" s="50">
        <v>256.76</v>
      </c>
      <c r="H110" s="161"/>
      <c r="I110" s="162"/>
      <c r="J110" s="48">
        <v>0.128</v>
      </c>
      <c r="K110" s="2"/>
    </row>
    <row r="111" spans="1:11" ht="27" customHeight="1">
      <c r="A111" s="26" t="s">
        <v>120</v>
      </c>
      <c r="B111" s="28"/>
      <c r="C111" s="56">
        <v>1</v>
      </c>
      <c r="D111" s="48">
        <v>0.26</v>
      </c>
      <c r="E111" s="49"/>
      <c r="F111" s="49"/>
      <c r="G111" s="50">
        <v>0.48</v>
      </c>
      <c r="H111" s="161"/>
      <c r="I111" s="162"/>
      <c r="J111" s="49"/>
      <c r="K111" s="2"/>
    </row>
    <row r="112" spans="1:11" ht="27" customHeight="1">
      <c r="A112" s="26" t="s">
        <v>121</v>
      </c>
      <c r="B112" s="28"/>
      <c r="C112" s="56">
        <v>2</v>
      </c>
      <c r="D112" s="48">
        <v>0.28399999999999997</v>
      </c>
      <c r="E112" s="48">
        <v>0.16700000000000001</v>
      </c>
      <c r="F112" s="49"/>
      <c r="G112" s="50">
        <v>0.48</v>
      </c>
      <c r="H112" s="161"/>
      <c r="I112" s="162"/>
      <c r="J112" s="49"/>
      <c r="K112" s="2"/>
    </row>
    <row r="113" spans="1:11" ht="27" customHeight="1">
      <c r="A113" s="26" t="s">
        <v>122</v>
      </c>
      <c r="B113" s="28"/>
      <c r="C113" s="56">
        <v>2</v>
      </c>
      <c r="D113" s="48">
        <v>0.16600000000000001</v>
      </c>
      <c r="E113" s="49"/>
      <c r="F113" s="49"/>
      <c r="G113" s="161"/>
      <c r="H113" s="161"/>
      <c r="I113" s="162"/>
      <c r="J113" s="49"/>
      <c r="K113" s="2"/>
    </row>
    <row r="114" spans="1:11" ht="27" customHeight="1">
      <c r="A114" s="26" t="s">
        <v>123</v>
      </c>
      <c r="B114" s="28"/>
      <c r="C114" s="56">
        <v>3</v>
      </c>
      <c r="D114" s="48">
        <v>0.26400000000000001</v>
      </c>
      <c r="E114" s="49"/>
      <c r="F114" s="49"/>
      <c r="G114" s="50">
        <v>0.67</v>
      </c>
      <c r="H114" s="161"/>
      <c r="I114" s="162"/>
      <c r="J114" s="49"/>
      <c r="K114" s="2"/>
    </row>
    <row r="115" spans="1:11" ht="27" customHeight="1">
      <c r="A115" s="26" t="s">
        <v>124</v>
      </c>
      <c r="B115" s="28"/>
      <c r="C115" s="56">
        <v>4</v>
      </c>
      <c r="D115" s="48">
        <v>0.27800000000000002</v>
      </c>
      <c r="E115" s="48">
        <v>0.158</v>
      </c>
      <c r="F115" s="49"/>
      <c r="G115" s="50">
        <v>0.67</v>
      </c>
      <c r="H115" s="161"/>
      <c r="I115" s="162"/>
      <c r="J115" s="49"/>
      <c r="K115" s="2"/>
    </row>
    <row r="116" spans="1:11" ht="27" customHeight="1">
      <c r="A116" s="26" t="s">
        <v>125</v>
      </c>
      <c r="B116" s="28"/>
      <c r="C116" s="56">
        <v>4</v>
      </c>
      <c r="D116" s="48">
        <v>0.16</v>
      </c>
      <c r="E116" s="49"/>
      <c r="F116" s="49"/>
      <c r="G116" s="161"/>
      <c r="H116" s="161"/>
      <c r="I116" s="162"/>
      <c r="J116" s="49"/>
      <c r="K116" s="2"/>
    </row>
    <row r="117" spans="1:11" ht="27" customHeight="1">
      <c r="A117" s="26" t="s">
        <v>126</v>
      </c>
      <c r="B117" s="28"/>
      <c r="C117" s="56" t="s">
        <v>20</v>
      </c>
      <c r="D117" s="48">
        <v>0.255</v>
      </c>
      <c r="E117" s="48">
        <v>0.155</v>
      </c>
      <c r="F117" s="49"/>
      <c r="G117" s="50">
        <v>5.84</v>
      </c>
      <c r="H117" s="161"/>
      <c r="I117" s="162"/>
      <c r="J117" s="49"/>
      <c r="K117" s="2"/>
    </row>
    <row r="118" spans="1:11" ht="27" customHeight="1">
      <c r="A118" s="26" t="s">
        <v>127</v>
      </c>
      <c r="B118" s="28"/>
      <c r="C118" s="56" t="s">
        <v>20</v>
      </c>
      <c r="D118" s="48">
        <v>0.30099999999999999</v>
      </c>
      <c r="E118" s="48">
        <v>0.19800000000000001</v>
      </c>
      <c r="F118" s="49"/>
      <c r="G118" s="50">
        <v>5.0599999999999996</v>
      </c>
      <c r="H118" s="161"/>
      <c r="I118" s="162"/>
      <c r="J118" s="49"/>
      <c r="K118" s="2"/>
    </row>
    <row r="119" spans="1:11" ht="27" customHeight="1">
      <c r="A119" s="26" t="s">
        <v>128</v>
      </c>
      <c r="B119" s="28"/>
      <c r="C119" s="56" t="s">
        <v>20</v>
      </c>
      <c r="D119" s="48">
        <v>0.24399999999999999</v>
      </c>
      <c r="E119" s="48">
        <v>0.186</v>
      </c>
      <c r="F119" s="49"/>
      <c r="G119" s="50">
        <v>269.64</v>
      </c>
      <c r="H119" s="161"/>
      <c r="I119" s="162"/>
      <c r="J119" s="49"/>
      <c r="K119" s="2"/>
    </row>
    <row r="120" spans="1:11" ht="27" customHeight="1">
      <c r="A120" s="26" t="s">
        <v>576</v>
      </c>
      <c r="B120" s="28"/>
      <c r="C120" s="56" t="s">
        <v>563</v>
      </c>
      <c r="D120" s="166">
        <v>0.76300000000000001</v>
      </c>
      <c r="E120" s="167">
        <v>0.20599999999999999</v>
      </c>
      <c r="F120" s="168">
        <v>0.152</v>
      </c>
      <c r="G120" s="50">
        <v>0.48</v>
      </c>
      <c r="H120" s="161"/>
      <c r="I120" s="162"/>
      <c r="J120" s="49"/>
      <c r="K120" s="2"/>
    </row>
    <row r="121" spans="1:11" ht="27" customHeight="1">
      <c r="A121" s="26" t="s">
        <v>577</v>
      </c>
      <c r="B121" s="28"/>
      <c r="C121" s="56" t="s">
        <v>563</v>
      </c>
      <c r="D121" s="166">
        <v>0.82399999999999995</v>
      </c>
      <c r="E121" s="167">
        <v>0.216</v>
      </c>
      <c r="F121" s="168">
        <v>0.157</v>
      </c>
      <c r="G121" s="50">
        <v>0.67</v>
      </c>
      <c r="H121" s="161"/>
      <c r="I121" s="162"/>
      <c r="J121" s="49"/>
      <c r="K121" s="2"/>
    </row>
    <row r="122" spans="1:11" ht="27" customHeight="1">
      <c r="A122" s="26" t="s">
        <v>129</v>
      </c>
      <c r="B122" s="28"/>
      <c r="C122" s="56">
        <v>0</v>
      </c>
      <c r="D122" s="166">
        <v>0.58799999999999997</v>
      </c>
      <c r="E122" s="167">
        <v>0.17899999999999999</v>
      </c>
      <c r="F122" s="168">
        <v>0.13900000000000001</v>
      </c>
      <c r="G122" s="50">
        <v>1.9</v>
      </c>
      <c r="H122" s="50">
        <v>0.34</v>
      </c>
      <c r="I122" s="163">
        <v>0.62</v>
      </c>
      <c r="J122" s="48">
        <v>1.9E-2</v>
      </c>
      <c r="K122" s="2"/>
    </row>
    <row r="123" spans="1:11" ht="27" customHeight="1">
      <c r="A123" s="26" t="s">
        <v>130</v>
      </c>
      <c r="B123" s="28"/>
      <c r="C123" s="56">
        <v>0</v>
      </c>
      <c r="D123" s="166">
        <v>0.54700000000000004</v>
      </c>
      <c r="E123" s="167">
        <v>0.20599999999999999</v>
      </c>
      <c r="F123" s="168">
        <v>0.17499999999999999</v>
      </c>
      <c r="G123" s="50">
        <v>5.0599999999999996</v>
      </c>
      <c r="H123" s="50">
        <v>0.77</v>
      </c>
      <c r="I123" s="163">
        <v>1.07</v>
      </c>
      <c r="J123" s="48">
        <v>1.4E-2</v>
      </c>
      <c r="K123" s="2"/>
    </row>
    <row r="124" spans="1:11" ht="27" customHeight="1">
      <c r="A124" s="26" t="s">
        <v>131</v>
      </c>
      <c r="B124" s="28"/>
      <c r="C124" s="56">
        <v>0</v>
      </c>
      <c r="D124" s="166">
        <v>0.439</v>
      </c>
      <c r="E124" s="167">
        <v>0.19900000000000001</v>
      </c>
      <c r="F124" s="168">
        <v>0.17799999999999999</v>
      </c>
      <c r="G124" s="50">
        <v>32.18</v>
      </c>
      <c r="H124" s="50">
        <v>1.1299999999999999</v>
      </c>
      <c r="I124" s="163">
        <v>1.33</v>
      </c>
      <c r="J124" s="48">
        <v>0.01</v>
      </c>
      <c r="K124" s="2"/>
    </row>
    <row r="125" spans="1:11" ht="27" customHeight="1">
      <c r="A125" s="26" t="s">
        <v>203</v>
      </c>
      <c r="B125" s="28"/>
      <c r="C125" s="56">
        <v>8</v>
      </c>
      <c r="D125" s="48">
        <v>0.33700000000000002</v>
      </c>
      <c r="E125" s="49"/>
      <c r="F125" s="49"/>
      <c r="G125" s="161"/>
      <c r="H125" s="161"/>
      <c r="I125" s="164"/>
      <c r="J125" s="49"/>
      <c r="K125" s="2"/>
    </row>
    <row r="126" spans="1:11" ht="27" customHeight="1">
      <c r="A126" s="26" t="s">
        <v>204</v>
      </c>
      <c r="B126" s="28"/>
      <c r="C126" s="56">
        <v>1</v>
      </c>
      <c r="D126" s="48">
        <v>0.34300000000000003</v>
      </c>
      <c r="E126" s="49"/>
      <c r="F126" s="49"/>
      <c r="G126" s="161"/>
      <c r="H126" s="161"/>
      <c r="I126" s="164"/>
      <c r="J126" s="49"/>
      <c r="K126" s="2"/>
    </row>
    <row r="127" spans="1:11" ht="27" customHeight="1">
      <c r="A127" s="26" t="s">
        <v>205</v>
      </c>
      <c r="B127" s="28"/>
      <c r="C127" s="56">
        <v>1</v>
      </c>
      <c r="D127" s="48">
        <v>0.40400000000000003</v>
      </c>
      <c r="E127" s="49"/>
      <c r="F127" s="49"/>
      <c r="G127" s="161"/>
      <c r="H127" s="161"/>
      <c r="I127" s="164"/>
      <c r="J127" s="49"/>
      <c r="K127" s="2"/>
    </row>
    <row r="128" spans="1:11" ht="27" customHeight="1">
      <c r="A128" s="26" t="s">
        <v>206</v>
      </c>
      <c r="B128" s="28"/>
      <c r="C128" s="56">
        <v>1</v>
      </c>
      <c r="D128" s="48">
        <v>0.33700000000000002</v>
      </c>
      <c r="E128" s="49"/>
      <c r="F128" s="49"/>
      <c r="G128" s="161"/>
      <c r="H128" s="161"/>
      <c r="I128" s="164"/>
      <c r="J128" s="49"/>
      <c r="K128" s="2"/>
    </row>
    <row r="129" spans="1:11" ht="27" customHeight="1">
      <c r="A129" s="26" t="s">
        <v>132</v>
      </c>
      <c r="B129" s="28"/>
      <c r="C129" s="56">
        <v>0</v>
      </c>
      <c r="D129" s="169">
        <v>1.411</v>
      </c>
      <c r="E129" s="170">
        <v>0.33400000000000002</v>
      </c>
      <c r="F129" s="168">
        <v>0.27500000000000002</v>
      </c>
      <c r="G129" s="161"/>
      <c r="H129" s="161"/>
      <c r="I129" s="162"/>
      <c r="J129" s="49"/>
      <c r="K129" s="2"/>
    </row>
    <row r="130" spans="1:11" ht="27" customHeight="1">
      <c r="A130" s="26" t="s">
        <v>578</v>
      </c>
      <c r="B130" s="28"/>
      <c r="C130" s="56">
        <v>8</v>
      </c>
      <c r="D130" s="48">
        <v>-0.128</v>
      </c>
      <c r="E130" s="49"/>
      <c r="F130" s="49"/>
      <c r="G130" s="50">
        <v>0</v>
      </c>
      <c r="H130" s="161"/>
      <c r="I130" s="162"/>
      <c r="J130" s="49"/>
      <c r="K130" s="2"/>
    </row>
    <row r="131" spans="1:11" ht="27" customHeight="1">
      <c r="A131" s="26" t="s">
        <v>133</v>
      </c>
      <c r="B131" s="28"/>
      <c r="C131" s="56">
        <v>8</v>
      </c>
      <c r="D131" s="48">
        <v>-0.124</v>
      </c>
      <c r="E131" s="49"/>
      <c r="F131" s="49"/>
      <c r="G131" s="50">
        <v>0</v>
      </c>
      <c r="H131" s="161"/>
      <c r="I131" s="162"/>
      <c r="J131" s="49"/>
      <c r="K131" s="2"/>
    </row>
    <row r="132" spans="1:11" ht="27" customHeight="1">
      <c r="A132" s="26" t="s">
        <v>134</v>
      </c>
      <c r="B132" s="28"/>
      <c r="C132" s="56">
        <v>0</v>
      </c>
      <c r="D132" s="48">
        <v>-0.128</v>
      </c>
      <c r="E132" s="49"/>
      <c r="F132" s="49"/>
      <c r="G132" s="50">
        <v>0</v>
      </c>
      <c r="H132" s="161"/>
      <c r="I132" s="162"/>
      <c r="J132" s="48">
        <v>2.5999999999999999E-2</v>
      </c>
      <c r="K132" s="2"/>
    </row>
    <row r="133" spans="1:11" ht="27" customHeight="1">
      <c r="A133" s="26" t="s">
        <v>135</v>
      </c>
      <c r="B133" s="28"/>
      <c r="C133" s="56">
        <v>0</v>
      </c>
      <c r="D133" s="166">
        <v>-0.67300000000000004</v>
      </c>
      <c r="E133" s="167">
        <v>-0.104</v>
      </c>
      <c r="F133" s="168">
        <v>-4.8000000000000001E-2</v>
      </c>
      <c r="G133" s="50">
        <v>0</v>
      </c>
      <c r="H133" s="161"/>
      <c r="I133" s="162"/>
      <c r="J133" s="48">
        <v>2.5999999999999999E-2</v>
      </c>
      <c r="K133" s="2"/>
    </row>
    <row r="134" spans="1:11" ht="27" customHeight="1">
      <c r="A134" s="26" t="s">
        <v>136</v>
      </c>
      <c r="B134" s="28"/>
      <c r="C134" s="56">
        <v>0</v>
      </c>
      <c r="D134" s="48">
        <v>-0.124</v>
      </c>
      <c r="E134" s="49"/>
      <c r="F134" s="49"/>
      <c r="G134" s="50">
        <v>0</v>
      </c>
      <c r="H134" s="161"/>
      <c r="I134" s="162"/>
      <c r="J134" s="48">
        <v>2.4E-2</v>
      </c>
      <c r="K134" s="2"/>
    </row>
    <row r="135" spans="1:11" ht="27" customHeight="1">
      <c r="A135" s="26" t="s">
        <v>137</v>
      </c>
      <c r="B135" s="28"/>
      <c r="C135" s="56">
        <v>0</v>
      </c>
      <c r="D135" s="166">
        <v>-0.65600000000000003</v>
      </c>
      <c r="E135" s="167">
        <v>-0.10100000000000001</v>
      </c>
      <c r="F135" s="168">
        <v>-4.7E-2</v>
      </c>
      <c r="G135" s="50">
        <v>0</v>
      </c>
      <c r="H135" s="161"/>
      <c r="I135" s="162"/>
      <c r="J135" s="48">
        <v>2.4E-2</v>
      </c>
      <c r="K135" s="2"/>
    </row>
    <row r="136" spans="1:11" ht="27" customHeight="1">
      <c r="A136" s="26" t="s">
        <v>138</v>
      </c>
      <c r="B136" s="28"/>
      <c r="C136" s="56">
        <v>0</v>
      </c>
      <c r="D136" s="48">
        <v>-0.14399999999999999</v>
      </c>
      <c r="E136" s="49"/>
      <c r="F136" s="49"/>
      <c r="G136" s="50">
        <v>97.16</v>
      </c>
      <c r="H136" s="161"/>
      <c r="I136" s="162"/>
      <c r="J136" s="48">
        <v>4.8000000000000001E-2</v>
      </c>
      <c r="K136" s="2"/>
    </row>
    <row r="137" spans="1:11" ht="27" customHeight="1">
      <c r="A137" s="26" t="s">
        <v>139</v>
      </c>
      <c r="B137" s="28"/>
      <c r="C137" s="56">
        <v>0</v>
      </c>
      <c r="D137" s="166">
        <v>-0.78</v>
      </c>
      <c r="E137" s="167">
        <v>-0.115</v>
      </c>
      <c r="F137" s="168">
        <v>-5.3999999999999999E-2</v>
      </c>
      <c r="G137" s="50">
        <v>97.16</v>
      </c>
      <c r="H137" s="161"/>
      <c r="I137" s="162"/>
      <c r="J137" s="48">
        <v>4.8000000000000001E-2</v>
      </c>
      <c r="K137" s="2"/>
    </row>
    <row r="138" spans="1:11" ht="27" customHeight="1">
      <c r="A138" s="26" t="s">
        <v>140</v>
      </c>
      <c r="B138" s="28"/>
      <c r="C138" s="56">
        <v>1</v>
      </c>
      <c r="D138" s="48">
        <v>0.22</v>
      </c>
      <c r="E138" s="49"/>
      <c r="F138" s="49"/>
      <c r="G138" s="50">
        <v>0.4</v>
      </c>
      <c r="H138" s="161"/>
      <c r="I138" s="162"/>
      <c r="J138" s="49"/>
      <c r="K138" s="2"/>
    </row>
    <row r="139" spans="1:11" ht="27" customHeight="1">
      <c r="A139" s="26" t="s">
        <v>141</v>
      </c>
      <c r="B139" s="28"/>
      <c r="C139" s="56">
        <v>2</v>
      </c>
      <c r="D139" s="48">
        <v>0.24099999999999999</v>
      </c>
      <c r="E139" s="48">
        <v>0.14099999999999999</v>
      </c>
      <c r="F139" s="49"/>
      <c r="G139" s="50">
        <v>0.4</v>
      </c>
      <c r="H139" s="161"/>
      <c r="I139" s="162"/>
      <c r="J139" s="49"/>
      <c r="K139" s="2"/>
    </row>
    <row r="140" spans="1:11" ht="27" customHeight="1">
      <c r="A140" s="26" t="s">
        <v>142</v>
      </c>
      <c r="B140" s="28"/>
      <c r="C140" s="56">
        <v>2</v>
      </c>
      <c r="D140" s="48">
        <v>0.14000000000000001</v>
      </c>
      <c r="E140" s="49"/>
      <c r="F140" s="49"/>
      <c r="G140" s="161"/>
      <c r="H140" s="161"/>
      <c r="I140" s="162"/>
      <c r="J140" s="49"/>
      <c r="K140" s="2"/>
    </row>
    <row r="141" spans="1:11" ht="27" customHeight="1">
      <c r="A141" s="26" t="s">
        <v>143</v>
      </c>
      <c r="B141" s="28"/>
      <c r="C141" s="56">
        <v>3</v>
      </c>
      <c r="D141" s="48">
        <v>0.223</v>
      </c>
      <c r="E141" s="49"/>
      <c r="F141" s="49"/>
      <c r="G141" s="50">
        <v>0.56999999999999995</v>
      </c>
      <c r="H141" s="161"/>
      <c r="I141" s="162"/>
      <c r="J141" s="49"/>
      <c r="K141" s="2"/>
    </row>
    <row r="142" spans="1:11" ht="27" customHeight="1">
      <c r="A142" s="26" t="s">
        <v>144</v>
      </c>
      <c r="B142" s="28"/>
      <c r="C142" s="56">
        <v>4</v>
      </c>
      <c r="D142" s="48">
        <v>0.23499999999999999</v>
      </c>
      <c r="E142" s="48">
        <v>0.13400000000000001</v>
      </c>
      <c r="F142" s="49"/>
      <c r="G142" s="50">
        <v>0.56999999999999995</v>
      </c>
      <c r="H142" s="161"/>
      <c r="I142" s="162"/>
      <c r="J142" s="49"/>
      <c r="K142" s="2"/>
    </row>
    <row r="143" spans="1:11" ht="27" customHeight="1">
      <c r="A143" s="26" t="s">
        <v>145</v>
      </c>
      <c r="B143" s="28"/>
      <c r="C143" s="56">
        <v>4</v>
      </c>
      <c r="D143" s="48">
        <v>0.13600000000000001</v>
      </c>
      <c r="E143" s="49"/>
      <c r="F143" s="49"/>
      <c r="G143" s="161"/>
      <c r="H143" s="161"/>
      <c r="I143" s="162"/>
      <c r="J143" s="49"/>
      <c r="K143" s="2"/>
    </row>
    <row r="144" spans="1:11" ht="27" customHeight="1">
      <c r="A144" s="26" t="s">
        <v>146</v>
      </c>
      <c r="B144" s="28"/>
      <c r="C144" s="56" t="s">
        <v>20</v>
      </c>
      <c r="D144" s="48">
        <v>0.216</v>
      </c>
      <c r="E144" s="48">
        <v>0.13100000000000001</v>
      </c>
      <c r="F144" s="49"/>
      <c r="G144" s="50">
        <v>4.9400000000000004</v>
      </c>
      <c r="H144" s="161"/>
      <c r="I144" s="162"/>
      <c r="J144" s="49"/>
      <c r="K144" s="2"/>
    </row>
    <row r="145" spans="1:11" ht="27" customHeight="1">
      <c r="A145" s="26" t="s">
        <v>147</v>
      </c>
      <c r="B145" s="28"/>
      <c r="C145" s="56" t="s">
        <v>20</v>
      </c>
      <c r="D145" s="48">
        <v>0.255</v>
      </c>
      <c r="E145" s="48">
        <v>0.16800000000000001</v>
      </c>
      <c r="F145" s="49"/>
      <c r="G145" s="50">
        <v>4.29</v>
      </c>
      <c r="H145" s="161"/>
      <c r="I145" s="162"/>
      <c r="J145" s="49"/>
      <c r="K145" s="2"/>
    </row>
    <row r="146" spans="1:11" ht="27" customHeight="1">
      <c r="A146" s="26" t="s">
        <v>148</v>
      </c>
      <c r="B146" s="28"/>
      <c r="C146" s="56" t="s">
        <v>20</v>
      </c>
      <c r="D146" s="48">
        <v>0.20699999999999999</v>
      </c>
      <c r="E146" s="48">
        <v>0.158</v>
      </c>
      <c r="F146" s="49"/>
      <c r="G146" s="50">
        <v>228.4</v>
      </c>
      <c r="H146" s="161"/>
      <c r="I146" s="162"/>
      <c r="J146" s="49"/>
      <c r="K146" s="2"/>
    </row>
    <row r="147" spans="1:11" ht="27" customHeight="1">
      <c r="A147" s="26" t="s">
        <v>579</v>
      </c>
      <c r="B147" s="28"/>
      <c r="C147" s="56" t="s">
        <v>563</v>
      </c>
      <c r="D147" s="166">
        <v>0.64600000000000002</v>
      </c>
      <c r="E147" s="167">
        <v>0.17499999999999999</v>
      </c>
      <c r="F147" s="168">
        <v>0.129</v>
      </c>
      <c r="G147" s="50">
        <v>0.4</v>
      </c>
      <c r="H147" s="161"/>
      <c r="I147" s="162"/>
      <c r="J147" s="49"/>
      <c r="K147" s="2"/>
    </row>
    <row r="148" spans="1:11" ht="27" customHeight="1">
      <c r="A148" s="26" t="s">
        <v>580</v>
      </c>
      <c r="B148" s="28"/>
      <c r="C148" s="56" t="s">
        <v>563</v>
      </c>
      <c r="D148" s="166">
        <v>0.69799999999999995</v>
      </c>
      <c r="E148" s="167">
        <v>0.183</v>
      </c>
      <c r="F148" s="168">
        <v>0.13300000000000001</v>
      </c>
      <c r="G148" s="50">
        <v>0.56999999999999995</v>
      </c>
      <c r="H148" s="161"/>
      <c r="I148" s="162"/>
      <c r="J148" s="49"/>
      <c r="K148" s="2"/>
    </row>
    <row r="149" spans="1:11" ht="27" customHeight="1">
      <c r="A149" s="26" t="s">
        <v>149</v>
      </c>
      <c r="B149" s="28"/>
      <c r="C149" s="56">
        <v>0</v>
      </c>
      <c r="D149" s="166">
        <v>0.498</v>
      </c>
      <c r="E149" s="167">
        <v>0.151</v>
      </c>
      <c r="F149" s="168">
        <v>0.11799999999999999</v>
      </c>
      <c r="G149" s="50">
        <v>1.61</v>
      </c>
      <c r="H149" s="50">
        <v>0.28999999999999998</v>
      </c>
      <c r="I149" s="163">
        <v>0.52</v>
      </c>
      <c r="J149" s="48">
        <v>1.6E-2</v>
      </c>
      <c r="K149" s="2"/>
    </row>
    <row r="150" spans="1:11" ht="27" customHeight="1">
      <c r="A150" s="26" t="s">
        <v>150</v>
      </c>
      <c r="B150" s="28"/>
      <c r="C150" s="56">
        <v>0</v>
      </c>
      <c r="D150" s="166">
        <v>0.46300000000000002</v>
      </c>
      <c r="E150" s="167">
        <v>0.17499999999999999</v>
      </c>
      <c r="F150" s="168">
        <v>0.14799999999999999</v>
      </c>
      <c r="G150" s="50">
        <v>4.29</v>
      </c>
      <c r="H150" s="50">
        <v>0.66</v>
      </c>
      <c r="I150" s="163">
        <v>0.91</v>
      </c>
      <c r="J150" s="48">
        <v>1.2E-2</v>
      </c>
      <c r="K150" s="2"/>
    </row>
    <row r="151" spans="1:11" ht="27" customHeight="1">
      <c r="A151" s="26" t="s">
        <v>151</v>
      </c>
      <c r="B151" s="28"/>
      <c r="C151" s="56">
        <v>0</v>
      </c>
      <c r="D151" s="166">
        <v>0.372</v>
      </c>
      <c r="E151" s="167">
        <v>0.16900000000000001</v>
      </c>
      <c r="F151" s="168">
        <v>0.151</v>
      </c>
      <c r="G151" s="50">
        <v>27.26</v>
      </c>
      <c r="H151" s="50">
        <v>0.96</v>
      </c>
      <c r="I151" s="163">
        <v>1.1299999999999999</v>
      </c>
      <c r="J151" s="48">
        <v>8.0000000000000002E-3</v>
      </c>
      <c r="K151" s="2"/>
    </row>
    <row r="152" spans="1:11" ht="27" customHeight="1">
      <c r="A152" s="26" t="s">
        <v>207</v>
      </c>
      <c r="B152" s="28"/>
      <c r="C152" s="56">
        <v>8</v>
      </c>
      <c r="D152" s="48">
        <v>0.28499999999999998</v>
      </c>
      <c r="E152" s="49"/>
      <c r="F152" s="49"/>
      <c r="G152" s="161"/>
      <c r="H152" s="161"/>
      <c r="I152" s="164"/>
      <c r="J152" s="49"/>
      <c r="K152" s="2"/>
    </row>
    <row r="153" spans="1:11" ht="27" customHeight="1">
      <c r="A153" s="26" t="s">
        <v>208</v>
      </c>
      <c r="B153" s="28"/>
      <c r="C153" s="56">
        <v>1</v>
      </c>
      <c r="D153" s="48">
        <v>0.29099999999999998</v>
      </c>
      <c r="E153" s="49"/>
      <c r="F153" s="49"/>
      <c r="G153" s="161"/>
      <c r="H153" s="161"/>
      <c r="I153" s="164"/>
      <c r="J153" s="49"/>
      <c r="K153" s="2"/>
    </row>
    <row r="154" spans="1:11" ht="27" customHeight="1">
      <c r="A154" s="26" t="s">
        <v>209</v>
      </c>
      <c r="B154" s="28"/>
      <c r="C154" s="56">
        <v>1</v>
      </c>
      <c r="D154" s="48">
        <v>0.34300000000000003</v>
      </c>
      <c r="E154" s="49"/>
      <c r="F154" s="49"/>
      <c r="G154" s="161"/>
      <c r="H154" s="161"/>
      <c r="I154" s="162"/>
      <c r="J154" s="49"/>
      <c r="K154" s="2"/>
    </row>
    <row r="155" spans="1:11" ht="27" customHeight="1">
      <c r="A155" s="26" t="s">
        <v>210</v>
      </c>
      <c r="B155" s="28"/>
      <c r="C155" s="56">
        <v>1</v>
      </c>
      <c r="D155" s="48">
        <v>0.28599999999999998</v>
      </c>
      <c r="E155" s="49"/>
      <c r="F155" s="49"/>
      <c r="G155" s="161"/>
      <c r="H155" s="161"/>
      <c r="I155" s="162"/>
      <c r="J155" s="49"/>
      <c r="K155" s="2"/>
    </row>
    <row r="156" spans="1:11" ht="27" customHeight="1">
      <c r="A156" s="26" t="s">
        <v>152</v>
      </c>
      <c r="B156" s="28"/>
      <c r="C156" s="56">
        <v>0</v>
      </c>
      <c r="D156" s="169">
        <v>1.1950000000000001</v>
      </c>
      <c r="E156" s="170">
        <v>0.28299999999999997</v>
      </c>
      <c r="F156" s="168">
        <v>0.23300000000000001</v>
      </c>
      <c r="G156" s="161"/>
      <c r="H156" s="161"/>
      <c r="I156" s="162"/>
      <c r="J156" s="49"/>
      <c r="K156" s="2"/>
    </row>
    <row r="157" spans="1:11" ht="27" customHeight="1">
      <c r="A157" s="26" t="s">
        <v>581</v>
      </c>
      <c r="B157" s="28"/>
      <c r="C157" s="56">
        <v>8</v>
      </c>
      <c r="D157" s="48">
        <v>-0.108</v>
      </c>
      <c r="E157" s="49"/>
      <c r="F157" s="49"/>
      <c r="G157" s="50">
        <v>0</v>
      </c>
      <c r="H157" s="161"/>
      <c r="I157" s="162"/>
      <c r="J157" s="49"/>
      <c r="K157" s="2"/>
    </row>
    <row r="158" spans="1:11" ht="27" customHeight="1">
      <c r="A158" s="26" t="s">
        <v>153</v>
      </c>
      <c r="B158" s="28"/>
      <c r="C158" s="56">
        <v>8</v>
      </c>
      <c r="D158" s="48">
        <v>-0.105</v>
      </c>
      <c r="E158" s="49"/>
      <c r="F158" s="49"/>
      <c r="G158" s="50">
        <v>0</v>
      </c>
      <c r="H158" s="161"/>
      <c r="I158" s="162"/>
      <c r="J158" s="49"/>
      <c r="K158" s="2"/>
    </row>
    <row r="159" spans="1:11" ht="27" customHeight="1">
      <c r="A159" s="26" t="s">
        <v>154</v>
      </c>
      <c r="B159" s="28"/>
      <c r="C159" s="56">
        <v>0</v>
      </c>
      <c r="D159" s="48">
        <v>-0.108</v>
      </c>
      <c r="E159" s="49"/>
      <c r="F159" s="49"/>
      <c r="G159" s="50">
        <v>0</v>
      </c>
      <c r="H159" s="161"/>
      <c r="I159" s="162"/>
      <c r="J159" s="48">
        <v>2.1999999999999999E-2</v>
      </c>
      <c r="K159" s="2"/>
    </row>
    <row r="160" spans="1:11" ht="27" customHeight="1">
      <c r="A160" s="26" t="s">
        <v>155</v>
      </c>
      <c r="B160" s="28"/>
      <c r="C160" s="56">
        <v>0</v>
      </c>
      <c r="D160" s="166">
        <v>-0.56999999999999995</v>
      </c>
      <c r="E160" s="167">
        <v>-8.7999999999999995E-2</v>
      </c>
      <c r="F160" s="168">
        <v>-4.1000000000000002E-2</v>
      </c>
      <c r="G160" s="50">
        <v>0</v>
      </c>
      <c r="H160" s="161"/>
      <c r="I160" s="162"/>
      <c r="J160" s="48">
        <v>2.1999999999999999E-2</v>
      </c>
      <c r="K160" s="2"/>
    </row>
    <row r="161" spans="1:11" ht="27" customHeight="1">
      <c r="A161" s="26" t="s">
        <v>156</v>
      </c>
      <c r="B161" s="28"/>
      <c r="C161" s="56">
        <v>0</v>
      </c>
      <c r="D161" s="48">
        <v>-0.105</v>
      </c>
      <c r="E161" s="49"/>
      <c r="F161" s="49"/>
      <c r="G161" s="50">
        <v>0</v>
      </c>
      <c r="H161" s="161"/>
      <c r="I161" s="162"/>
      <c r="J161" s="48">
        <v>2.1000000000000001E-2</v>
      </c>
      <c r="K161" s="2"/>
    </row>
    <row r="162" spans="1:11" ht="27" customHeight="1">
      <c r="A162" s="26" t="s">
        <v>157</v>
      </c>
      <c r="B162" s="28"/>
      <c r="C162" s="56">
        <v>0</v>
      </c>
      <c r="D162" s="166">
        <v>-0.55600000000000005</v>
      </c>
      <c r="E162" s="167">
        <v>-8.5000000000000006E-2</v>
      </c>
      <c r="F162" s="168">
        <v>-0.04</v>
      </c>
      <c r="G162" s="50">
        <v>0</v>
      </c>
      <c r="H162" s="161"/>
      <c r="I162" s="162"/>
      <c r="J162" s="48">
        <v>2.1000000000000001E-2</v>
      </c>
      <c r="K162" s="2"/>
    </row>
    <row r="163" spans="1:11" ht="27" customHeight="1">
      <c r="A163" s="26" t="s">
        <v>158</v>
      </c>
      <c r="B163" s="28"/>
      <c r="C163" s="56">
        <v>0</v>
      </c>
      <c r="D163" s="48">
        <v>-0.122</v>
      </c>
      <c r="E163" s="49"/>
      <c r="F163" s="49"/>
      <c r="G163" s="50">
        <v>82.3</v>
      </c>
      <c r="H163" s="161"/>
      <c r="I163" s="162"/>
      <c r="J163" s="48">
        <v>4.1000000000000002E-2</v>
      </c>
      <c r="K163" s="2"/>
    </row>
    <row r="164" spans="1:11" ht="27" customHeight="1">
      <c r="A164" s="26" t="s">
        <v>159</v>
      </c>
      <c r="B164" s="28"/>
      <c r="C164" s="56">
        <v>0</v>
      </c>
      <c r="D164" s="166">
        <v>-0.66</v>
      </c>
      <c r="E164" s="167">
        <v>-9.7000000000000003E-2</v>
      </c>
      <c r="F164" s="168">
        <v>-4.4999999999999998E-2</v>
      </c>
      <c r="G164" s="50">
        <v>82.3</v>
      </c>
      <c r="H164" s="161"/>
      <c r="I164" s="162"/>
      <c r="J164" s="48">
        <v>4.1000000000000002E-2</v>
      </c>
      <c r="K164" s="2"/>
    </row>
    <row r="165" spans="1:11" ht="27" customHeight="1">
      <c r="A165" s="26" t="s">
        <v>160</v>
      </c>
      <c r="B165" s="28"/>
      <c r="C165" s="56">
        <v>1</v>
      </c>
      <c r="D165" s="48">
        <v>0.22</v>
      </c>
      <c r="E165" s="49"/>
      <c r="F165" s="49"/>
      <c r="G165" s="50">
        <v>0.4</v>
      </c>
      <c r="H165" s="161"/>
      <c r="I165" s="162"/>
      <c r="J165" s="49"/>
      <c r="K165" s="2"/>
    </row>
    <row r="166" spans="1:11" ht="27" customHeight="1">
      <c r="A166" s="26" t="s">
        <v>161</v>
      </c>
      <c r="B166" s="28"/>
      <c r="C166" s="56">
        <v>2</v>
      </c>
      <c r="D166" s="48">
        <v>0.24099999999999999</v>
      </c>
      <c r="E166" s="48">
        <v>0.14099999999999999</v>
      </c>
      <c r="F166" s="49"/>
      <c r="G166" s="50">
        <v>0.4</v>
      </c>
      <c r="H166" s="161"/>
      <c r="I166" s="162"/>
      <c r="J166" s="49"/>
      <c r="K166" s="2"/>
    </row>
    <row r="167" spans="1:11" ht="27" customHeight="1">
      <c r="A167" s="26" t="s">
        <v>162</v>
      </c>
      <c r="B167" s="28"/>
      <c r="C167" s="56">
        <v>2</v>
      </c>
      <c r="D167" s="48">
        <v>0.14000000000000001</v>
      </c>
      <c r="E167" s="49"/>
      <c r="F167" s="49"/>
      <c r="G167" s="161"/>
      <c r="H167" s="161"/>
      <c r="I167" s="162"/>
      <c r="J167" s="49"/>
      <c r="K167" s="2"/>
    </row>
    <row r="168" spans="1:11" ht="27" customHeight="1">
      <c r="A168" s="26" t="s">
        <v>163</v>
      </c>
      <c r="B168" s="28"/>
      <c r="C168" s="56">
        <v>3</v>
      </c>
      <c r="D168" s="48">
        <v>0.223</v>
      </c>
      <c r="E168" s="49"/>
      <c r="F168" s="49"/>
      <c r="G168" s="50">
        <v>0.56999999999999995</v>
      </c>
      <c r="H168" s="161"/>
      <c r="I168" s="162"/>
      <c r="J168" s="49"/>
      <c r="K168" s="2"/>
    </row>
    <row r="169" spans="1:11" ht="27" customHeight="1">
      <c r="A169" s="26" t="s">
        <v>164</v>
      </c>
      <c r="B169" s="28"/>
      <c r="C169" s="56">
        <v>4</v>
      </c>
      <c r="D169" s="48">
        <v>0.23499999999999999</v>
      </c>
      <c r="E169" s="48">
        <v>0.13400000000000001</v>
      </c>
      <c r="F169" s="49"/>
      <c r="G169" s="50">
        <v>0.56999999999999995</v>
      </c>
      <c r="H169" s="161"/>
      <c r="I169" s="162"/>
      <c r="J169" s="49"/>
      <c r="K169" s="2"/>
    </row>
    <row r="170" spans="1:11" ht="27" customHeight="1">
      <c r="A170" s="26" t="s">
        <v>165</v>
      </c>
      <c r="B170" s="28"/>
      <c r="C170" s="56">
        <v>4</v>
      </c>
      <c r="D170" s="48">
        <v>0.13600000000000001</v>
      </c>
      <c r="E170" s="49"/>
      <c r="F170" s="49"/>
      <c r="G170" s="161"/>
      <c r="H170" s="161"/>
      <c r="I170" s="162"/>
      <c r="J170" s="49"/>
      <c r="K170" s="2"/>
    </row>
    <row r="171" spans="1:11" ht="27" customHeight="1">
      <c r="A171" s="26" t="s">
        <v>166</v>
      </c>
      <c r="B171" s="28"/>
      <c r="C171" s="56" t="s">
        <v>20</v>
      </c>
      <c r="D171" s="48">
        <v>0.216</v>
      </c>
      <c r="E171" s="48">
        <v>0.13100000000000001</v>
      </c>
      <c r="F171" s="49"/>
      <c r="G171" s="50">
        <v>4.9400000000000004</v>
      </c>
      <c r="H171" s="161"/>
      <c r="I171" s="162"/>
      <c r="J171" s="49"/>
      <c r="K171" s="2"/>
    </row>
    <row r="172" spans="1:11" ht="27" customHeight="1">
      <c r="A172" s="26" t="s">
        <v>167</v>
      </c>
      <c r="B172" s="28"/>
      <c r="C172" s="56" t="s">
        <v>20</v>
      </c>
      <c r="D172" s="48">
        <v>0.255</v>
      </c>
      <c r="E172" s="48">
        <v>0.16800000000000001</v>
      </c>
      <c r="F172" s="49"/>
      <c r="G172" s="50">
        <v>4.29</v>
      </c>
      <c r="H172" s="161"/>
      <c r="I172" s="162"/>
      <c r="J172" s="49"/>
      <c r="K172" s="2"/>
    </row>
    <row r="173" spans="1:11" ht="27" customHeight="1">
      <c r="A173" s="26" t="s">
        <v>168</v>
      </c>
      <c r="B173" s="28"/>
      <c r="C173" s="56" t="s">
        <v>20</v>
      </c>
      <c r="D173" s="48">
        <v>0.20699999999999999</v>
      </c>
      <c r="E173" s="48">
        <v>0.158</v>
      </c>
      <c r="F173" s="49"/>
      <c r="G173" s="50">
        <v>228.4</v>
      </c>
      <c r="H173" s="161"/>
      <c r="I173" s="162"/>
      <c r="J173" s="49"/>
      <c r="K173" s="2"/>
    </row>
    <row r="174" spans="1:11" ht="27" customHeight="1">
      <c r="A174" s="26" t="s">
        <v>582</v>
      </c>
      <c r="B174" s="28"/>
      <c r="C174" s="56" t="s">
        <v>563</v>
      </c>
      <c r="D174" s="166">
        <v>0.64600000000000002</v>
      </c>
      <c r="E174" s="167">
        <v>0.17499999999999999</v>
      </c>
      <c r="F174" s="168">
        <v>0.129</v>
      </c>
      <c r="G174" s="50">
        <v>0.4</v>
      </c>
      <c r="H174" s="161"/>
      <c r="I174" s="162"/>
      <c r="J174" s="49"/>
      <c r="K174" s="2"/>
    </row>
    <row r="175" spans="1:11" ht="27" customHeight="1">
      <c r="A175" s="26" t="s">
        <v>583</v>
      </c>
      <c r="B175" s="28"/>
      <c r="C175" s="56" t="s">
        <v>563</v>
      </c>
      <c r="D175" s="166">
        <v>0.69799999999999995</v>
      </c>
      <c r="E175" s="167">
        <v>0.183</v>
      </c>
      <c r="F175" s="168">
        <v>0.13300000000000001</v>
      </c>
      <c r="G175" s="50">
        <v>0.56999999999999995</v>
      </c>
      <c r="H175" s="161"/>
      <c r="I175" s="162"/>
      <c r="J175" s="49"/>
      <c r="K175" s="2"/>
    </row>
    <row r="176" spans="1:11" ht="27" customHeight="1">
      <c r="A176" s="26" t="s">
        <v>169</v>
      </c>
      <c r="B176" s="28"/>
      <c r="C176" s="56">
        <v>0</v>
      </c>
      <c r="D176" s="166">
        <v>0.498</v>
      </c>
      <c r="E176" s="167">
        <v>0.151</v>
      </c>
      <c r="F176" s="168">
        <v>0.11799999999999999</v>
      </c>
      <c r="G176" s="50">
        <v>1.61</v>
      </c>
      <c r="H176" s="50">
        <v>0.28999999999999998</v>
      </c>
      <c r="I176" s="163">
        <v>0.52</v>
      </c>
      <c r="J176" s="48">
        <v>1.6E-2</v>
      </c>
      <c r="K176" s="2"/>
    </row>
    <row r="177" spans="1:11" ht="27" customHeight="1">
      <c r="A177" s="26" t="s">
        <v>170</v>
      </c>
      <c r="B177" s="28"/>
      <c r="C177" s="56">
        <v>0</v>
      </c>
      <c r="D177" s="166">
        <v>0.46300000000000002</v>
      </c>
      <c r="E177" s="167">
        <v>0.17499999999999999</v>
      </c>
      <c r="F177" s="168">
        <v>0.14799999999999999</v>
      </c>
      <c r="G177" s="50">
        <v>4.29</v>
      </c>
      <c r="H177" s="50">
        <v>0.66</v>
      </c>
      <c r="I177" s="163">
        <v>0.91</v>
      </c>
      <c r="J177" s="48">
        <v>1.2E-2</v>
      </c>
      <c r="K177" s="2"/>
    </row>
    <row r="178" spans="1:11" ht="27.75" customHeight="1">
      <c r="A178" s="26" t="s">
        <v>171</v>
      </c>
      <c r="B178" s="28"/>
      <c r="C178" s="56">
        <v>0</v>
      </c>
      <c r="D178" s="166">
        <v>0.372</v>
      </c>
      <c r="E178" s="167">
        <v>0.16900000000000001</v>
      </c>
      <c r="F178" s="168">
        <v>0.151</v>
      </c>
      <c r="G178" s="50">
        <v>27.26</v>
      </c>
      <c r="H178" s="50">
        <v>0.96</v>
      </c>
      <c r="I178" s="163">
        <v>1.1299999999999999</v>
      </c>
      <c r="J178" s="48">
        <v>8.0000000000000002E-3</v>
      </c>
      <c r="K178" s="2"/>
    </row>
    <row r="179" spans="1:11" ht="27.75" customHeight="1">
      <c r="A179" s="26" t="s">
        <v>211</v>
      </c>
      <c r="B179" s="28"/>
      <c r="C179" s="56">
        <v>8</v>
      </c>
      <c r="D179" s="48">
        <v>0.28499999999999998</v>
      </c>
      <c r="E179" s="49"/>
      <c r="F179" s="49"/>
      <c r="G179" s="161"/>
      <c r="H179" s="161"/>
      <c r="I179" s="164"/>
      <c r="J179" s="49"/>
      <c r="K179" s="2"/>
    </row>
    <row r="180" spans="1:11" ht="27.75" customHeight="1">
      <c r="A180" s="26" t="s">
        <v>212</v>
      </c>
      <c r="B180" s="28"/>
      <c r="C180" s="56">
        <v>1</v>
      </c>
      <c r="D180" s="48">
        <v>0.29099999999999998</v>
      </c>
      <c r="E180" s="49"/>
      <c r="F180" s="49"/>
      <c r="G180" s="161"/>
      <c r="H180" s="161"/>
      <c r="I180" s="164"/>
      <c r="J180" s="49"/>
      <c r="K180" s="2"/>
    </row>
    <row r="181" spans="1:11" ht="27.75" customHeight="1">
      <c r="A181" s="26" t="s">
        <v>213</v>
      </c>
      <c r="B181" s="28"/>
      <c r="C181" s="56">
        <v>1</v>
      </c>
      <c r="D181" s="48">
        <v>0.34300000000000003</v>
      </c>
      <c r="E181" s="49"/>
      <c r="F181" s="49"/>
      <c r="G181" s="161"/>
      <c r="H181" s="161"/>
      <c r="I181" s="162"/>
      <c r="J181" s="49"/>
      <c r="K181" s="2"/>
    </row>
    <row r="182" spans="1:11" ht="27.75" customHeight="1">
      <c r="A182" s="26" t="s">
        <v>214</v>
      </c>
      <c r="B182" s="28"/>
      <c r="C182" s="56">
        <v>1</v>
      </c>
      <c r="D182" s="48">
        <v>0.28599999999999998</v>
      </c>
      <c r="E182" s="49"/>
      <c r="F182" s="49"/>
      <c r="G182" s="161"/>
      <c r="H182" s="161"/>
      <c r="I182" s="162"/>
      <c r="J182" s="49"/>
      <c r="K182" s="2"/>
    </row>
    <row r="183" spans="1:11" ht="27.75" customHeight="1">
      <c r="A183" s="26" t="s">
        <v>172</v>
      </c>
      <c r="B183" s="28"/>
      <c r="C183" s="56">
        <v>0</v>
      </c>
      <c r="D183" s="169">
        <v>1.1950000000000001</v>
      </c>
      <c r="E183" s="170">
        <v>0.28299999999999997</v>
      </c>
      <c r="F183" s="168">
        <v>0.23300000000000001</v>
      </c>
      <c r="G183" s="161"/>
      <c r="H183" s="161"/>
      <c r="I183" s="162"/>
      <c r="J183" s="49"/>
      <c r="K183" s="2"/>
    </row>
    <row r="184" spans="1:11" ht="27.75" customHeight="1">
      <c r="A184" s="26" t="s">
        <v>584</v>
      </c>
      <c r="B184" s="28"/>
      <c r="C184" s="56">
        <v>8</v>
      </c>
      <c r="D184" s="48">
        <v>-0.108</v>
      </c>
      <c r="E184" s="49"/>
      <c r="F184" s="49"/>
      <c r="G184" s="50">
        <v>0</v>
      </c>
      <c r="H184" s="161"/>
      <c r="I184" s="162"/>
      <c r="J184" s="49"/>
      <c r="K184" s="2"/>
    </row>
    <row r="185" spans="1:11" ht="27.75" customHeight="1">
      <c r="A185" s="26" t="s">
        <v>173</v>
      </c>
      <c r="B185" s="28"/>
      <c r="C185" s="56">
        <v>8</v>
      </c>
      <c r="D185" s="48">
        <v>-0.105</v>
      </c>
      <c r="E185" s="49"/>
      <c r="F185" s="49"/>
      <c r="G185" s="50">
        <v>0</v>
      </c>
      <c r="H185" s="161"/>
      <c r="I185" s="162"/>
      <c r="J185" s="49"/>
      <c r="K185" s="2"/>
    </row>
    <row r="186" spans="1:11" ht="27.75" customHeight="1">
      <c r="A186" s="26" t="s">
        <v>174</v>
      </c>
      <c r="B186" s="28"/>
      <c r="C186" s="56">
        <v>0</v>
      </c>
      <c r="D186" s="48">
        <v>-0.108</v>
      </c>
      <c r="E186" s="49"/>
      <c r="F186" s="49"/>
      <c r="G186" s="50">
        <v>0</v>
      </c>
      <c r="H186" s="161"/>
      <c r="I186" s="162"/>
      <c r="J186" s="48">
        <v>2.1999999999999999E-2</v>
      </c>
      <c r="K186" s="2"/>
    </row>
    <row r="187" spans="1:11" ht="27.75" customHeight="1">
      <c r="A187" s="26" t="s">
        <v>175</v>
      </c>
      <c r="B187" s="28"/>
      <c r="C187" s="56">
        <v>0</v>
      </c>
      <c r="D187" s="166">
        <v>-0.56999999999999995</v>
      </c>
      <c r="E187" s="167">
        <v>-8.7999999999999995E-2</v>
      </c>
      <c r="F187" s="168">
        <v>-4.1000000000000002E-2</v>
      </c>
      <c r="G187" s="50">
        <v>0</v>
      </c>
      <c r="H187" s="161"/>
      <c r="I187" s="162"/>
      <c r="J187" s="48">
        <v>2.1999999999999999E-2</v>
      </c>
      <c r="K187" s="2"/>
    </row>
    <row r="188" spans="1:11" ht="27.75" customHeight="1">
      <c r="A188" s="26" t="s">
        <v>176</v>
      </c>
      <c r="B188" s="28"/>
      <c r="C188" s="56">
        <v>0</v>
      </c>
      <c r="D188" s="48">
        <v>-0.105</v>
      </c>
      <c r="E188" s="49"/>
      <c r="F188" s="49"/>
      <c r="G188" s="50">
        <v>0</v>
      </c>
      <c r="H188" s="161"/>
      <c r="I188" s="162"/>
      <c r="J188" s="48">
        <v>2.1000000000000001E-2</v>
      </c>
      <c r="K188" s="2"/>
    </row>
    <row r="189" spans="1:11" ht="27.75" customHeight="1">
      <c r="A189" s="26" t="s">
        <v>177</v>
      </c>
      <c r="B189" s="28"/>
      <c r="C189" s="56">
        <v>0</v>
      </c>
      <c r="D189" s="166">
        <v>-0.55600000000000005</v>
      </c>
      <c r="E189" s="167">
        <v>-8.5000000000000006E-2</v>
      </c>
      <c r="F189" s="168">
        <v>-0.04</v>
      </c>
      <c r="G189" s="50">
        <v>0</v>
      </c>
      <c r="H189" s="161"/>
      <c r="I189" s="162"/>
      <c r="J189" s="48">
        <v>2.1000000000000001E-2</v>
      </c>
      <c r="K189" s="2"/>
    </row>
    <row r="190" spans="1:11" ht="27.75" customHeight="1">
      <c r="A190" s="26" t="s">
        <v>178</v>
      </c>
      <c r="B190" s="28"/>
      <c r="C190" s="56">
        <v>0</v>
      </c>
      <c r="D190" s="48">
        <v>-0.122</v>
      </c>
      <c r="E190" s="49"/>
      <c r="F190" s="49"/>
      <c r="G190" s="50">
        <v>82.3</v>
      </c>
      <c r="H190" s="161"/>
      <c r="I190" s="162"/>
      <c r="J190" s="48">
        <v>4.1000000000000002E-2</v>
      </c>
      <c r="K190" s="2"/>
    </row>
    <row r="191" spans="1:11" ht="27.75" customHeight="1">
      <c r="A191" s="26" t="s">
        <v>179</v>
      </c>
      <c r="B191" s="28"/>
      <c r="C191" s="56">
        <v>0</v>
      </c>
      <c r="D191" s="166">
        <v>-0.66</v>
      </c>
      <c r="E191" s="167">
        <v>-9.7000000000000003E-2</v>
      </c>
      <c r="F191" s="168">
        <v>-4.4999999999999998E-2</v>
      </c>
      <c r="G191" s="50">
        <v>82.3</v>
      </c>
      <c r="H191" s="161"/>
      <c r="I191" s="162"/>
      <c r="J191" s="48">
        <v>4.1000000000000002E-2</v>
      </c>
      <c r="K191" s="2"/>
    </row>
    <row r="193" spans="1:10" ht="36.75" customHeight="1">
      <c r="A193" s="234" t="s">
        <v>52</v>
      </c>
      <c r="B193" s="293" t="s">
        <v>1595</v>
      </c>
      <c r="C193" s="294"/>
      <c r="D193" s="294"/>
      <c r="E193" s="294"/>
      <c r="F193" s="294"/>
      <c r="G193" s="294"/>
      <c r="H193" s="294"/>
      <c r="I193" s="294"/>
      <c r="J193" s="295"/>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B193:J193"/>
    <mergeCell ref="B10:D10"/>
    <mergeCell ref="H10:J10"/>
    <mergeCell ref="F6:G6"/>
    <mergeCell ref="F7:G7"/>
    <mergeCell ref="F8:G8"/>
    <mergeCell ref="F9:G9"/>
    <mergeCell ref="F10:G10"/>
    <mergeCell ref="B1:D1"/>
    <mergeCell ref="F1:H1"/>
    <mergeCell ref="A2:J2"/>
    <mergeCell ref="F4:J4"/>
    <mergeCell ref="F5:G5"/>
    <mergeCell ref="A4:D4"/>
  </mergeCells>
  <phoneticPr fontId="6" type="noConversion"/>
  <hyperlinks>
    <hyperlink ref="A1" location="Overview!A1" display="Back to Overview"/>
    <hyperlink ref="A146"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DF618"/>
  <sheetViews>
    <sheetView showGridLines="0" zoomScale="80" zoomScaleNormal="80" zoomScaleSheetLayoutView="100" workbookViewId="0"/>
  </sheetViews>
  <sheetFormatPr defaultRowHeight="12.75"/>
  <cols>
    <col min="1" max="5" width="24" customWidth="1"/>
    <col min="6" max="6" width="32.140625" customWidth="1"/>
  </cols>
  <sheetData>
    <row r="1" spans="1:16334" s="2" customFormat="1" ht="27" customHeight="1">
      <c r="A1" s="156" t="s">
        <v>88</v>
      </c>
      <c r="B1"/>
      <c r="C1" s="15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row>
    <row r="2" spans="1:16334" s="2" customFormat="1" ht="44.25" customHeight="1">
      <c r="A2" s="301" t="s">
        <v>703</v>
      </c>
      <c r="B2" s="302"/>
      <c r="C2" s="302"/>
      <c r="D2" s="302"/>
      <c r="E2" s="30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row>
    <row r="3" spans="1:16334" ht="47.25" customHeight="1">
      <c r="A3" s="250" t="str">
        <f>Overview!B4&amp; " - Illustrative LLFs for year beginning "&amp;Overview!D4</f>
        <v>Scottish Hydro Electric Power Distribution plc - Illustrative LLFs for year beginning 1 April 2020</v>
      </c>
      <c r="B3" s="250"/>
      <c r="C3" s="250"/>
      <c r="D3" s="250"/>
      <c r="E3" s="250"/>
    </row>
    <row r="4" spans="1:16334" ht="19.5" customHeight="1">
      <c r="A4" s="303" t="s">
        <v>81</v>
      </c>
      <c r="B4" s="21" t="s">
        <v>56</v>
      </c>
      <c r="C4" s="21" t="s">
        <v>57</v>
      </c>
      <c r="D4" s="21" t="s">
        <v>58</v>
      </c>
      <c r="E4" s="21" t="s">
        <v>59</v>
      </c>
    </row>
    <row r="5" spans="1:16334" ht="19.5" customHeight="1">
      <c r="A5" s="304"/>
      <c r="B5" s="21" t="s">
        <v>715</v>
      </c>
      <c r="C5" s="21" t="s">
        <v>716</v>
      </c>
      <c r="D5" s="21" t="s">
        <v>717</v>
      </c>
      <c r="E5" s="21" t="s">
        <v>718</v>
      </c>
    </row>
    <row r="6" spans="1:16334" ht="45" customHeight="1">
      <c r="A6" s="183" t="s">
        <v>714</v>
      </c>
      <c r="B6" s="209" t="s">
        <v>726</v>
      </c>
      <c r="C6" s="185" t="s">
        <v>729</v>
      </c>
      <c r="D6" s="186" t="s">
        <v>727</v>
      </c>
      <c r="E6" s="184" t="s">
        <v>728</v>
      </c>
    </row>
    <row r="7" spans="1:16334" ht="54.75" customHeight="1">
      <c r="A7" s="183" t="s">
        <v>725</v>
      </c>
      <c r="B7" s="187"/>
      <c r="C7" s="187"/>
      <c r="D7" s="186" t="s">
        <v>730</v>
      </c>
      <c r="E7" s="184" t="s">
        <v>728</v>
      </c>
    </row>
    <row r="8" spans="1:16334" ht="25.5" customHeight="1">
      <c r="A8" s="151" t="s">
        <v>82</v>
      </c>
      <c r="B8" s="259" t="s">
        <v>83</v>
      </c>
      <c r="C8" s="260"/>
      <c r="D8" s="260"/>
      <c r="E8" s="261"/>
    </row>
    <row r="9" spans="1:16334" s="13" customFormat="1">
      <c r="A9" s="12"/>
      <c r="B9" s="11"/>
      <c r="C9" s="11"/>
      <c r="D9" s="11"/>
      <c r="E9" s="11"/>
    </row>
    <row r="10" spans="1:16334">
      <c r="B10" s="11"/>
      <c r="C10" s="11"/>
      <c r="D10" s="11"/>
      <c r="E10" s="11"/>
    </row>
    <row r="11" spans="1:16334" ht="22.5" customHeight="1">
      <c r="A11" s="254" t="s">
        <v>476</v>
      </c>
      <c r="B11" s="305"/>
      <c r="C11" s="305"/>
      <c r="D11" s="305"/>
      <c r="E11" s="305"/>
      <c r="F11" s="255"/>
    </row>
    <row r="12" spans="1:16334" ht="22.5" customHeight="1">
      <c r="A12" s="254" t="s">
        <v>55</v>
      </c>
      <c r="B12" s="305"/>
      <c r="C12" s="305"/>
      <c r="D12" s="305"/>
      <c r="E12" s="305"/>
      <c r="F12" s="255"/>
    </row>
    <row r="13" spans="1:16334" ht="33" customHeight="1">
      <c r="A13" s="21" t="s">
        <v>477</v>
      </c>
      <c r="B13" s="21" t="s">
        <v>56</v>
      </c>
      <c r="C13" s="21" t="s">
        <v>57</v>
      </c>
      <c r="D13" s="21" t="s">
        <v>58</v>
      </c>
      <c r="E13" s="21" t="s">
        <v>59</v>
      </c>
      <c r="F13" s="21" t="s">
        <v>60</v>
      </c>
    </row>
    <row r="14" spans="1:16334" ht="90" customHeight="1">
      <c r="A14" s="1" t="s">
        <v>478</v>
      </c>
      <c r="B14" s="224">
        <v>1.093</v>
      </c>
      <c r="C14" s="224">
        <v>1.093</v>
      </c>
      <c r="D14" s="224">
        <v>1.0960000000000001</v>
      </c>
      <c r="E14" s="224">
        <v>1.1020000000000001</v>
      </c>
      <c r="F14" s="226" t="s">
        <v>1583</v>
      </c>
    </row>
    <row r="15" spans="1:16334" ht="22.5" customHeight="1">
      <c r="A15" s="1" t="s">
        <v>479</v>
      </c>
      <c r="B15" s="224">
        <v>1.0589999999999999</v>
      </c>
      <c r="C15" s="224">
        <v>1.0609999999999999</v>
      </c>
      <c r="D15" s="224">
        <v>1.07</v>
      </c>
      <c r="E15" s="224">
        <v>1.077</v>
      </c>
      <c r="F15" s="226" t="s">
        <v>1584</v>
      </c>
    </row>
    <row r="16" spans="1:16334" ht="22.5" customHeight="1">
      <c r="A16" s="1" t="s">
        <v>480</v>
      </c>
      <c r="B16" s="224">
        <v>1.036</v>
      </c>
      <c r="C16" s="224">
        <v>1.036</v>
      </c>
      <c r="D16" s="224">
        <v>1.036</v>
      </c>
      <c r="E16" s="224">
        <v>1.038</v>
      </c>
      <c r="F16" s="226" t="s">
        <v>1585</v>
      </c>
    </row>
    <row r="17" spans="1:6" ht="22.5" customHeight="1">
      <c r="A17" s="1" t="s">
        <v>481</v>
      </c>
      <c r="B17" s="224">
        <v>1.026</v>
      </c>
      <c r="C17" s="224">
        <v>1.0269999999999999</v>
      </c>
      <c r="D17" s="224">
        <v>1.0289999999999999</v>
      </c>
      <c r="E17" s="224">
        <v>1.03</v>
      </c>
      <c r="F17" s="226" t="s">
        <v>1586</v>
      </c>
    </row>
    <row r="18" spans="1:6" ht="22.5" customHeight="1">
      <c r="A18" s="1" t="s">
        <v>482</v>
      </c>
      <c r="B18" s="224">
        <v>1.014</v>
      </c>
      <c r="C18" s="224">
        <v>1.014</v>
      </c>
      <c r="D18" s="224">
        <v>1.012</v>
      </c>
      <c r="E18" s="224">
        <v>1.012</v>
      </c>
      <c r="F18" s="226" t="s">
        <v>1587</v>
      </c>
    </row>
    <row r="19" spans="1:6" ht="22.5" customHeight="1">
      <c r="A19" s="1" t="s">
        <v>719</v>
      </c>
      <c r="B19" s="225"/>
      <c r="C19" s="225"/>
      <c r="D19" s="225"/>
      <c r="E19" s="225"/>
      <c r="F19" s="187"/>
    </row>
    <row r="20" spans="1:6" ht="22.5" customHeight="1">
      <c r="A20" s="1" t="s">
        <v>483</v>
      </c>
      <c r="B20" s="225"/>
      <c r="C20" s="225"/>
      <c r="D20" s="225"/>
      <c r="E20" s="225"/>
      <c r="F20" s="187"/>
    </row>
    <row r="22" spans="1:6" ht="29.25" customHeight="1">
      <c r="A22" s="254" t="s">
        <v>484</v>
      </c>
      <c r="B22" s="305"/>
      <c r="C22" s="305"/>
      <c r="D22" s="305"/>
      <c r="E22" s="305"/>
      <c r="F22" s="255"/>
    </row>
    <row r="23" spans="1:6" ht="22.5" customHeight="1">
      <c r="A23" s="254" t="s">
        <v>61</v>
      </c>
      <c r="B23" s="305"/>
      <c r="C23" s="305"/>
      <c r="D23" s="305"/>
      <c r="E23" s="305"/>
      <c r="F23" s="255"/>
    </row>
    <row r="24" spans="1:6" ht="33" customHeight="1">
      <c r="A24" s="21" t="s">
        <v>720</v>
      </c>
      <c r="B24" s="21" t="s">
        <v>56</v>
      </c>
      <c r="C24" s="21" t="s">
        <v>57</v>
      </c>
      <c r="D24" s="21" t="s">
        <v>58</v>
      </c>
      <c r="E24" s="21" t="s">
        <v>59</v>
      </c>
      <c r="F24" s="21" t="s">
        <v>60</v>
      </c>
    </row>
    <row r="25" spans="1:6" ht="24.75" customHeight="1">
      <c r="A25" s="230" t="s">
        <v>752</v>
      </c>
      <c r="B25" s="231">
        <v>1.026</v>
      </c>
      <c r="C25" s="231">
        <v>1.0269999999999999</v>
      </c>
      <c r="D25" s="231">
        <v>1.0289999999999999</v>
      </c>
      <c r="E25" s="231">
        <v>1.03</v>
      </c>
      <c r="F25" s="223">
        <v>595</v>
      </c>
    </row>
    <row r="26" spans="1:6" ht="24.75" customHeight="1">
      <c r="A26" s="230" t="s">
        <v>753</v>
      </c>
      <c r="B26" s="231">
        <v>1.026</v>
      </c>
      <c r="C26" s="231">
        <v>1.0269999999999999</v>
      </c>
      <c r="D26" s="231">
        <v>1.0289999999999999</v>
      </c>
      <c r="E26" s="231">
        <v>1.03</v>
      </c>
      <c r="F26" s="223">
        <v>596</v>
      </c>
    </row>
    <row r="27" spans="1:6" ht="24.75" customHeight="1">
      <c r="A27" s="230" t="s">
        <v>754</v>
      </c>
      <c r="B27" s="231">
        <v>1.026</v>
      </c>
      <c r="C27" s="231">
        <v>1.0269999999999999</v>
      </c>
      <c r="D27" s="231">
        <v>1.0289999999999999</v>
      </c>
      <c r="E27" s="231">
        <v>1.03</v>
      </c>
      <c r="F27" s="223">
        <v>597</v>
      </c>
    </row>
    <row r="28" spans="1:6" ht="24.75" customHeight="1">
      <c r="A28" s="230" t="s">
        <v>755</v>
      </c>
      <c r="B28" s="231">
        <v>1.026</v>
      </c>
      <c r="C28" s="231">
        <v>1.0269999999999999</v>
      </c>
      <c r="D28" s="231">
        <v>1.0289999999999999</v>
      </c>
      <c r="E28" s="231">
        <v>1.03</v>
      </c>
      <c r="F28" s="223">
        <v>598</v>
      </c>
    </row>
    <row r="29" spans="1:6" ht="24.75" customHeight="1">
      <c r="A29" s="230" t="s">
        <v>756</v>
      </c>
      <c r="B29" s="231">
        <v>1.026</v>
      </c>
      <c r="C29" s="231">
        <v>1.0269999999999999</v>
      </c>
      <c r="D29" s="231">
        <v>1.0289999999999999</v>
      </c>
      <c r="E29" s="231">
        <v>1.03</v>
      </c>
      <c r="F29" s="223">
        <v>560</v>
      </c>
    </row>
    <row r="30" spans="1:6" ht="24.75" customHeight="1">
      <c r="A30" s="230" t="s">
        <v>757</v>
      </c>
      <c r="B30" s="231">
        <v>1.026</v>
      </c>
      <c r="C30" s="231">
        <v>1.0269999999999999</v>
      </c>
      <c r="D30" s="231">
        <v>1.0289999999999999</v>
      </c>
      <c r="E30" s="231">
        <v>1.03</v>
      </c>
      <c r="F30" s="223">
        <v>560</v>
      </c>
    </row>
    <row r="31" spans="1:6" ht="24.75" customHeight="1">
      <c r="A31" s="230" t="s">
        <v>758</v>
      </c>
      <c r="B31" s="231">
        <v>1.026</v>
      </c>
      <c r="C31" s="231">
        <v>1.0269999999999999</v>
      </c>
      <c r="D31" s="231">
        <v>1.0289999999999999</v>
      </c>
      <c r="E31" s="231">
        <v>1.03</v>
      </c>
      <c r="F31" s="223">
        <v>562</v>
      </c>
    </row>
    <row r="32" spans="1:6" ht="24.75" customHeight="1">
      <c r="A32" s="230" t="s">
        <v>759</v>
      </c>
      <c r="B32" s="231">
        <v>1.026</v>
      </c>
      <c r="C32" s="231">
        <v>1.0269999999999999</v>
      </c>
      <c r="D32" s="231">
        <v>1.0289999999999999</v>
      </c>
      <c r="E32" s="231">
        <v>1.03</v>
      </c>
      <c r="F32" s="223">
        <v>562</v>
      </c>
    </row>
    <row r="33" spans="1:6" ht="24.75" customHeight="1">
      <c r="A33" s="230" t="s">
        <v>760</v>
      </c>
      <c r="B33" s="231">
        <v>1.026</v>
      </c>
      <c r="C33" s="231">
        <v>1.0269999999999999</v>
      </c>
      <c r="D33" s="231">
        <v>1.0289999999999999</v>
      </c>
      <c r="E33" s="231">
        <v>1.03</v>
      </c>
      <c r="F33" s="223">
        <v>562</v>
      </c>
    </row>
    <row r="34" spans="1:6" ht="24.75" customHeight="1">
      <c r="A34" s="230" t="s">
        <v>761</v>
      </c>
      <c r="B34" s="231">
        <v>1.026</v>
      </c>
      <c r="C34" s="231">
        <v>1.0269999999999999</v>
      </c>
      <c r="D34" s="231">
        <v>1.0289999999999999</v>
      </c>
      <c r="E34" s="231">
        <v>1.03</v>
      </c>
      <c r="F34" s="223">
        <v>563</v>
      </c>
    </row>
    <row r="35" spans="1:6" ht="24.75" customHeight="1">
      <c r="A35" s="230" t="s">
        <v>762</v>
      </c>
      <c r="B35" s="231">
        <v>1.026</v>
      </c>
      <c r="C35" s="231">
        <v>1.0269999999999999</v>
      </c>
      <c r="D35" s="231">
        <v>1.0289999999999999</v>
      </c>
      <c r="E35" s="231">
        <v>1.03</v>
      </c>
      <c r="F35" s="223">
        <v>564</v>
      </c>
    </row>
    <row r="36" spans="1:6" ht="24.75" customHeight="1">
      <c r="A36" s="230" t="s">
        <v>763</v>
      </c>
      <c r="B36" s="231">
        <v>1.026</v>
      </c>
      <c r="C36" s="231">
        <v>1.0269999999999999</v>
      </c>
      <c r="D36" s="231">
        <v>1.0289999999999999</v>
      </c>
      <c r="E36" s="231">
        <v>1.03</v>
      </c>
      <c r="F36" s="223">
        <v>565</v>
      </c>
    </row>
    <row r="37" spans="1:6" ht="24.75" customHeight="1">
      <c r="A37" s="230" t="s">
        <v>764</v>
      </c>
      <c r="B37" s="231">
        <v>1.026</v>
      </c>
      <c r="C37" s="231">
        <v>1.0269999999999999</v>
      </c>
      <c r="D37" s="231">
        <v>1.0289999999999999</v>
      </c>
      <c r="E37" s="231">
        <v>1.03</v>
      </c>
      <c r="F37" s="223">
        <v>566</v>
      </c>
    </row>
    <row r="38" spans="1:6" ht="24.75" customHeight="1">
      <c r="A38" s="230" t="s">
        <v>765</v>
      </c>
      <c r="B38" s="231">
        <v>1.026</v>
      </c>
      <c r="C38" s="231">
        <v>1.0269999999999999</v>
      </c>
      <c r="D38" s="231">
        <v>1.0289999999999999</v>
      </c>
      <c r="E38" s="231">
        <v>1.03</v>
      </c>
      <c r="F38" s="223">
        <v>567</v>
      </c>
    </row>
    <row r="39" spans="1:6" ht="24.75" customHeight="1">
      <c r="A39" s="230" t="s">
        <v>766</v>
      </c>
      <c r="B39" s="231">
        <v>1.026</v>
      </c>
      <c r="C39" s="231">
        <v>1.0269999999999999</v>
      </c>
      <c r="D39" s="231">
        <v>1.0289999999999999</v>
      </c>
      <c r="E39" s="231">
        <v>1.03</v>
      </c>
      <c r="F39" s="223">
        <v>569</v>
      </c>
    </row>
    <row r="40" spans="1:6" ht="24.75" customHeight="1">
      <c r="A40" s="230" t="s">
        <v>767</v>
      </c>
      <c r="B40" s="231">
        <v>1</v>
      </c>
      <c r="C40" s="231">
        <v>1</v>
      </c>
      <c r="D40" s="231">
        <v>1</v>
      </c>
      <c r="E40" s="231">
        <v>1</v>
      </c>
      <c r="F40" s="223">
        <v>713</v>
      </c>
    </row>
    <row r="41" spans="1:6" ht="24.75" customHeight="1">
      <c r="A41" s="230" t="s">
        <v>768</v>
      </c>
      <c r="B41" s="231">
        <v>1.004</v>
      </c>
      <c r="C41" s="231">
        <v>1.0029999999999999</v>
      </c>
      <c r="D41" s="231">
        <v>1.004</v>
      </c>
      <c r="E41" s="231">
        <v>1.004</v>
      </c>
      <c r="F41" s="223">
        <v>714</v>
      </c>
    </row>
    <row r="42" spans="1:6" ht="24.75" customHeight="1">
      <c r="A42" s="230" t="s">
        <v>769</v>
      </c>
      <c r="B42" s="231">
        <v>1.004</v>
      </c>
      <c r="C42" s="231">
        <v>1.0029999999999999</v>
      </c>
      <c r="D42" s="231">
        <v>1.004</v>
      </c>
      <c r="E42" s="231">
        <v>1.004</v>
      </c>
      <c r="F42" s="223">
        <v>715</v>
      </c>
    </row>
    <row r="43" spans="1:6" ht="24.75" customHeight="1">
      <c r="A43" s="230" t="s">
        <v>770</v>
      </c>
      <c r="B43" s="231">
        <v>1</v>
      </c>
      <c r="C43" s="231">
        <v>1</v>
      </c>
      <c r="D43" s="231">
        <v>1</v>
      </c>
      <c r="E43" s="231">
        <v>1</v>
      </c>
      <c r="F43" s="223">
        <v>8707</v>
      </c>
    </row>
    <row r="44" spans="1:6" ht="24.75" customHeight="1">
      <c r="A44" s="230" t="s">
        <v>771</v>
      </c>
      <c r="B44" s="231">
        <v>1.0389999999999999</v>
      </c>
      <c r="C44" s="231">
        <v>1.0429999999999999</v>
      </c>
      <c r="D44" s="231">
        <v>1.0389999999999999</v>
      </c>
      <c r="E44" s="231">
        <v>1.044</v>
      </c>
      <c r="F44" s="223">
        <v>717</v>
      </c>
    </row>
    <row r="45" spans="1:6" ht="24.75" customHeight="1">
      <c r="A45" s="230" t="s">
        <v>772</v>
      </c>
      <c r="B45" s="231">
        <v>1.0069999999999999</v>
      </c>
      <c r="C45" s="231">
        <v>1.008</v>
      </c>
      <c r="D45" s="231">
        <v>1.008</v>
      </c>
      <c r="E45" s="231">
        <v>1.0069999999999999</v>
      </c>
      <c r="F45" s="223">
        <v>718</v>
      </c>
    </row>
    <row r="46" spans="1:6" ht="24.75" customHeight="1">
      <c r="A46" s="230" t="s">
        <v>773</v>
      </c>
      <c r="B46" s="231">
        <v>1</v>
      </c>
      <c r="C46" s="231">
        <v>1</v>
      </c>
      <c r="D46" s="231">
        <v>1</v>
      </c>
      <c r="E46" s="231">
        <v>1</v>
      </c>
      <c r="F46" s="223">
        <v>637</v>
      </c>
    </row>
    <row r="47" spans="1:6" ht="24.75" customHeight="1">
      <c r="A47" s="230" t="s">
        <v>774</v>
      </c>
      <c r="B47" s="231">
        <v>1</v>
      </c>
      <c r="C47" s="231">
        <v>1</v>
      </c>
      <c r="D47" s="231">
        <v>1</v>
      </c>
      <c r="E47" s="231">
        <v>1</v>
      </c>
      <c r="F47" s="223">
        <v>8328</v>
      </c>
    </row>
    <row r="48" spans="1:6" ht="24.75" customHeight="1">
      <c r="A48" s="230" t="s">
        <v>775</v>
      </c>
      <c r="B48" s="231">
        <v>1.0129999999999999</v>
      </c>
      <c r="C48" s="231">
        <v>1.0149999999999999</v>
      </c>
      <c r="D48" s="231">
        <v>1.022</v>
      </c>
      <c r="E48" s="231">
        <v>1.0189999999999999</v>
      </c>
      <c r="F48" s="223">
        <v>722</v>
      </c>
    </row>
    <row r="49" spans="1:6" ht="24.75" customHeight="1">
      <c r="A49" s="230" t="s">
        <v>776</v>
      </c>
      <c r="B49" s="231">
        <v>0.996</v>
      </c>
      <c r="C49" s="231">
        <v>0.996</v>
      </c>
      <c r="D49" s="231">
        <v>0.996</v>
      </c>
      <c r="E49" s="231">
        <v>0.996</v>
      </c>
      <c r="F49" s="223">
        <v>8696</v>
      </c>
    </row>
    <row r="50" spans="1:6" ht="24.75" customHeight="1">
      <c r="A50" s="230" t="s">
        <v>777</v>
      </c>
      <c r="B50" s="231">
        <v>1.002</v>
      </c>
      <c r="C50" s="231">
        <v>1.002</v>
      </c>
      <c r="D50" s="231">
        <v>1.002</v>
      </c>
      <c r="E50" s="231">
        <v>1.002</v>
      </c>
      <c r="F50" s="223">
        <v>723</v>
      </c>
    </row>
    <row r="51" spans="1:6" ht="24.75" customHeight="1">
      <c r="A51" s="230" t="s">
        <v>778</v>
      </c>
      <c r="B51" s="231">
        <v>1.02</v>
      </c>
      <c r="C51" s="231">
        <v>1.02</v>
      </c>
      <c r="D51" s="231">
        <v>1.0189999999999999</v>
      </c>
      <c r="E51" s="231">
        <v>1.0189999999999999</v>
      </c>
      <c r="F51" s="223">
        <v>724</v>
      </c>
    </row>
    <row r="52" spans="1:6" ht="24.75" customHeight="1">
      <c r="A52" s="230" t="s">
        <v>779</v>
      </c>
      <c r="B52" s="231">
        <v>1</v>
      </c>
      <c r="C52" s="231">
        <v>1</v>
      </c>
      <c r="D52" s="231">
        <v>1</v>
      </c>
      <c r="E52" s="231">
        <v>1</v>
      </c>
      <c r="F52" s="223">
        <v>725</v>
      </c>
    </row>
    <row r="53" spans="1:6" ht="24.75" customHeight="1">
      <c r="A53" s="230" t="s">
        <v>780</v>
      </c>
      <c r="B53" s="231">
        <v>1</v>
      </c>
      <c r="C53" s="231">
        <v>1</v>
      </c>
      <c r="D53" s="231">
        <v>1</v>
      </c>
      <c r="E53" s="231">
        <v>1</v>
      </c>
      <c r="F53" s="223">
        <v>726</v>
      </c>
    </row>
    <row r="54" spans="1:6" ht="24.75" customHeight="1">
      <c r="A54" s="230" t="s">
        <v>781</v>
      </c>
      <c r="B54" s="231">
        <v>1</v>
      </c>
      <c r="C54" s="231">
        <v>1</v>
      </c>
      <c r="D54" s="231">
        <v>1</v>
      </c>
      <c r="E54" s="231">
        <v>1</v>
      </c>
      <c r="F54" s="223">
        <v>8699</v>
      </c>
    </row>
    <row r="55" spans="1:6" ht="24.75" customHeight="1">
      <c r="A55" s="230" t="s">
        <v>782</v>
      </c>
      <c r="B55" s="231">
        <v>1</v>
      </c>
      <c r="C55" s="231">
        <v>1</v>
      </c>
      <c r="D55" s="231">
        <v>1</v>
      </c>
      <c r="E55" s="231">
        <v>1</v>
      </c>
      <c r="F55" s="223">
        <v>8699</v>
      </c>
    </row>
    <row r="56" spans="1:6" ht="24.75" customHeight="1">
      <c r="A56" s="230" t="s">
        <v>783</v>
      </c>
      <c r="B56" s="231">
        <v>1.008</v>
      </c>
      <c r="C56" s="231">
        <v>1.0089999999999999</v>
      </c>
      <c r="D56" s="231">
        <v>1.012</v>
      </c>
      <c r="E56" s="231">
        <v>1.0109999999999999</v>
      </c>
      <c r="F56" s="223">
        <v>727</v>
      </c>
    </row>
    <row r="57" spans="1:6" ht="24.75" customHeight="1">
      <c r="A57" s="230" t="s">
        <v>784</v>
      </c>
      <c r="B57" s="231">
        <v>1.002</v>
      </c>
      <c r="C57" s="231">
        <v>1.002</v>
      </c>
      <c r="D57" s="231">
        <v>1.002</v>
      </c>
      <c r="E57" s="231">
        <v>1.002</v>
      </c>
      <c r="F57" s="223">
        <v>730</v>
      </c>
    </row>
    <row r="58" spans="1:6" ht="24.75" customHeight="1">
      <c r="A58" s="230" t="s">
        <v>785</v>
      </c>
      <c r="B58" s="231">
        <v>1.002</v>
      </c>
      <c r="C58" s="231">
        <v>1.002</v>
      </c>
      <c r="D58" s="231">
        <v>1.002</v>
      </c>
      <c r="E58" s="231">
        <v>1.002</v>
      </c>
      <c r="F58" s="223">
        <v>731</v>
      </c>
    </row>
    <row r="59" spans="1:6" ht="24.75" customHeight="1">
      <c r="A59" s="230" t="s">
        <v>786</v>
      </c>
      <c r="B59" s="231">
        <v>1.004</v>
      </c>
      <c r="C59" s="231">
        <v>1.004</v>
      </c>
      <c r="D59" s="231">
        <v>1.004</v>
      </c>
      <c r="E59" s="231">
        <v>1.004</v>
      </c>
      <c r="F59" s="223">
        <v>732</v>
      </c>
    </row>
    <row r="60" spans="1:6" ht="24.75" customHeight="1">
      <c r="A60" s="230" t="s">
        <v>787</v>
      </c>
      <c r="B60" s="231">
        <v>1</v>
      </c>
      <c r="C60" s="231">
        <v>1</v>
      </c>
      <c r="D60" s="231">
        <v>1</v>
      </c>
      <c r="E60" s="231">
        <v>1</v>
      </c>
      <c r="F60" s="223">
        <v>787</v>
      </c>
    </row>
    <row r="61" spans="1:6" ht="24.75" customHeight="1">
      <c r="A61" s="230" t="s">
        <v>788</v>
      </c>
      <c r="B61" s="231" t="s">
        <v>1588</v>
      </c>
      <c r="C61" s="231" t="s">
        <v>1588</v>
      </c>
      <c r="D61" s="231" t="s">
        <v>1588</v>
      </c>
      <c r="E61" s="231" t="s">
        <v>1588</v>
      </c>
      <c r="F61" s="223">
        <v>8688</v>
      </c>
    </row>
    <row r="62" spans="1:6" ht="24.75" customHeight="1">
      <c r="A62" s="230" t="s">
        <v>789</v>
      </c>
      <c r="B62" s="231">
        <v>1</v>
      </c>
      <c r="C62" s="231">
        <v>1</v>
      </c>
      <c r="D62" s="231">
        <v>1</v>
      </c>
      <c r="E62" s="231">
        <v>1</v>
      </c>
      <c r="F62" s="223">
        <v>735</v>
      </c>
    </row>
    <row r="63" spans="1:6" ht="24.75" customHeight="1">
      <c r="A63" s="230" t="s">
        <v>790</v>
      </c>
      <c r="B63" s="231">
        <v>1</v>
      </c>
      <c r="C63" s="231">
        <v>1</v>
      </c>
      <c r="D63" s="231">
        <v>1</v>
      </c>
      <c r="E63" s="231">
        <v>1</v>
      </c>
      <c r="F63" s="223">
        <v>736</v>
      </c>
    </row>
    <row r="64" spans="1:6" ht="24.75" customHeight="1">
      <c r="A64" s="230" t="s">
        <v>791</v>
      </c>
      <c r="B64" s="231">
        <v>1.0349999999999999</v>
      </c>
      <c r="C64" s="231">
        <v>1.034</v>
      </c>
      <c r="D64" s="231">
        <v>1.0489999999999999</v>
      </c>
      <c r="E64" s="231">
        <v>1.05</v>
      </c>
      <c r="F64" s="223">
        <v>737</v>
      </c>
    </row>
    <row r="65" spans="1:6" ht="24.75" customHeight="1">
      <c r="A65" s="230" t="s">
        <v>792</v>
      </c>
      <c r="B65" s="231">
        <v>1.008</v>
      </c>
      <c r="C65" s="231">
        <v>1.008</v>
      </c>
      <c r="D65" s="231">
        <v>1.0069999999999999</v>
      </c>
      <c r="E65" s="231">
        <v>1.006</v>
      </c>
      <c r="F65" s="223">
        <v>738</v>
      </c>
    </row>
    <row r="66" spans="1:6" ht="24.75" customHeight="1">
      <c r="A66" s="230" t="s">
        <v>793</v>
      </c>
      <c r="B66" s="231">
        <v>1.0089999999999999</v>
      </c>
      <c r="C66" s="231">
        <v>1.008</v>
      </c>
      <c r="D66" s="231">
        <v>1.0089999999999999</v>
      </c>
      <c r="E66" s="231">
        <v>1.008</v>
      </c>
      <c r="F66" s="223">
        <v>739</v>
      </c>
    </row>
    <row r="67" spans="1:6" ht="24.75" customHeight="1">
      <c r="A67" s="230" t="s">
        <v>794</v>
      </c>
      <c r="B67" s="231">
        <v>1.0009999999999999</v>
      </c>
      <c r="C67" s="231">
        <v>1.0009999999999999</v>
      </c>
      <c r="D67" s="231">
        <v>1.0009999999999999</v>
      </c>
      <c r="E67" s="231">
        <v>1.0009999999999999</v>
      </c>
      <c r="F67" s="223">
        <v>740</v>
      </c>
    </row>
    <row r="68" spans="1:6" ht="24.75" customHeight="1">
      <c r="A68" s="230" t="s">
        <v>795</v>
      </c>
      <c r="B68" s="231">
        <v>1.036</v>
      </c>
      <c r="C68" s="231">
        <v>1.0409999999999999</v>
      </c>
      <c r="D68" s="231">
        <v>1.0369999999999999</v>
      </c>
      <c r="E68" s="231">
        <v>1.0409999999999999</v>
      </c>
      <c r="F68" s="223">
        <v>741</v>
      </c>
    </row>
    <row r="69" spans="1:6" ht="24.75" customHeight="1">
      <c r="A69" s="230" t="s">
        <v>796</v>
      </c>
      <c r="B69" s="231">
        <v>0.997</v>
      </c>
      <c r="C69" s="231">
        <v>0.998</v>
      </c>
      <c r="D69" s="231">
        <v>0.997</v>
      </c>
      <c r="E69" s="231">
        <v>0.998</v>
      </c>
      <c r="F69" s="223">
        <v>742</v>
      </c>
    </row>
    <row r="70" spans="1:6" ht="24.75" customHeight="1">
      <c r="A70" s="230" t="s">
        <v>797</v>
      </c>
      <c r="B70" s="231">
        <v>1</v>
      </c>
      <c r="C70" s="231">
        <v>1</v>
      </c>
      <c r="D70" s="231">
        <v>1</v>
      </c>
      <c r="E70" s="231">
        <v>1</v>
      </c>
      <c r="F70" s="223">
        <v>743</v>
      </c>
    </row>
    <row r="71" spans="1:6" ht="24.75" customHeight="1">
      <c r="A71" s="230" t="s">
        <v>798</v>
      </c>
      <c r="B71" s="231">
        <v>1.01</v>
      </c>
      <c r="C71" s="231">
        <v>1.0149999999999999</v>
      </c>
      <c r="D71" s="231">
        <v>1.0149999999999999</v>
      </c>
      <c r="E71" s="231">
        <v>1.018</v>
      </c>
      <c r="F71" s="223">
        <v>744</v>
      </c>
    </row>
    <row r="72" spans="1:6" ht="24.75" customHeight="1">
      <c r="A72" s="230" t="s">
        <v>799</v>
      </c>
      <c r="B72" s="231">
        <v>1.0209999999999999</v>
      </c>
      <c r="C72" s="231">
        <v>1.0209999999999999</v>
      </c>
      <c r="D72" s="231">
        <v>1.0209999999999999</v>
      </c>
      <c r="E72" s="231">
        <v>1.0209999999999999</v>
      </c>
      <c r="F72" s="223">
        <v>745</v>
      </c>
    </row>
    <row r="73" spans="1:6" ht="24.75" customHeight="1">
      <c r="A73" s="230" t="s">
        <v>800</v>
      </c>
      <c r="B73" s="231">
        <v>1.016</v>
      </c>
      <c r="C73" s="231">
        <v>1.016</v>
      </c>
      <c r="D73" s="231">
        <v>1.016</v>
      </c>
      <c r="E73" s="231">
        <v>1.016</v>
      </c>
      <c r="F73" s="223">
        <v>746</v>
      </c>
    </row>
    <row r="74" spans="1:6" ht="24.75" customHeight="1">
      <c r="A74" s="230" t="s">
        <v>801</v>
      </c>
      <c r="B74" s="231">
        <v>1.0229999999999999</v>
      </c>
      <c r="C74" s="231">
        <v>1.024</v>
      </c>
      <c r="D74" s="231">
        <v>1.024</v>
      </c>
      <c r="E74" s="231">
        <v>1.0209999999999999</v>
      </c>
      <c r="F74" s="223">
        <v>748</v>
      </c>
    </row>
    <row r="75" spans="1:6" ht="24.75" customHeight="1">
      <c r="A75" s="230" t="s">
        <v>802</v>
      </c>
      <c r="B75" s="231">
        <v>1.121</v>
      </c>
      <c r="C75" s="231">
        <v>1.1220000000000001</v>
      </c>
      <c r="D75" s="231">
        <v>1.133</v>
      </c>
      <c r="E75" s="231">
        <v>1.115</v>
      </c>
      <c r="F75" s="223">
        <v>749</v>
      </c>
    </row>
    <row r="76" spans="1:6" ht="24.75" customHeight="1">
      <c r="A76" s="230" t="s">
        <v>803</v>
      </c>
      <c r="B76" s="231">
        <v>0.996</v>
      </c>
      <c r="C76" s="231">
        <v>0.999</v>
      </c>
      <c r="D76" s="231">
        <v>0.996</v>
      </c>
      <c r="E76" s="231">
        <v>0.997</v>
      </c>
      <c r="F76" s="223">
        <v>753</v>
      </c>
    </row>
    <row r="77" spans="1:6" ht="24.75" customHeight="1">
      <c r="A77" s="230" t="s">
        <v>804</v>
      </c>
      <c r="B77" s="231">
        <v>1.0109999999999999</v>
      </c>
      <c r="C77" s="231">
        <v>1.0129999999999999</v>
      </c>
      <c r="D77" s="231">
        <v>1.0229999999999999</v>
      </c>
      <c r="E77" s="231">
        <v>1.0229999999999999</v>
      </c>
      <c r="F77" s="223">
        <v>754</v>
      </c>
    </row>
    <row r="78" spans="1:6" ht="24.75" customHeight="1">
      <c r="A78" s="230" t="s">
        <v>805</v>
      </c>
      <c r="B78" s="231">
        <v>0.94199999999999995</v>
      </c>
      <c r="C78" s="231">
        <v>0.94299999999999995</v>
      </c>
      <c r="D78" s="231">
        <v>0.95299999999999996</v>
      </c>
      <c r="E78" s="231">
        <v>0.95099999999999996</v>
      </c>
      <c r="F78" s="223">
        <v>756</v>
      </c>
    </row>
    <row r="79" spans="1:6" ht="24.75" customHeight="1">
      <c r="A79" s="230" t="s">
        <v>806</v>
      </c>
      <c r="B79" s="231">
        <v>1.002</v>
      </c>
      <c r="C79" s="231">
        <v>1.002</v>
      </c>
      <c r="D79" s="231">
        <v>1.002</v>
      </c>
      <c r="E79" s="231">
        <v>1.002</v>
      </c>
      <c r="F79" s="223">
        <v>758</v>
      </c>
    </row>
    <row r="80" spans="1:6" ht="24.75" customHeight="1">
      <c r="A80" s="230" t="s">
        <v>807</v>
      </c>
      <c r="B80" s="231">
        <v>1.026</v>
      </c>
      <c r="C80" s="231">
        <v>1.0269999999999999</v>
      </c>
      <c r="D80" s="231">
        <v>1.0289999999999999</v>
      </c>
      <c r="E80" s="231">
        <v>1.03</v>
      </c>
      <c r="F80" s="223">
        <v>589</v>
      </c>
    </row>
    <row r="81" spans="1:6" ht="24.75" customHeight="1">
      <c r="A81" s="230" t="s">
        <v>808</v>
      </c>
      <c r="B81" s="231">
        <v>1.075</v>
      </c>
      <c r="C81" s="231">
        <v>1.121</v>
      </c>
      <c r="D81" s="231">
        <v>1.143</v>
      </c>
      <c r="E81" s="231">
        <v>1.1439999999999999</v>
      </c>
      <c r="F81" s="223">
        <v>761</v>
      </c>
    </row>
    <row r="82" spans="1:6" ht="24.75" customHeight="1">
      <c r="A82" s="230" t="s">
        <v>809</v>
      </c>
      <c r="B82" s="231">
        <v>1.016</v>
      </c>
      <c r="C82" s="231">
        <v>1.016</v>
      </c>
      <c r="D82" s="231">
        <v>1.0149999999999999</v>
      </c>
      <c r="E82" s="231">
        <v>1.0149999999999999</v>
      </c>
      <c r="F82" s="223">
        <v>8694</v>
      </c>
    </row>
    <row r="83" spans="1:6" ht="24.75" customHeight="1">
      <c r="A83" s="230" t="s">
        <v>810</v>
      </c>
      <c r="B83" s="231">
        <v>1.0189999999999999</v>
      </c>
      <c r="C83" s="231">
        <v>1.02</v>
      </c>
      <c r="D83" s="231">
        <v>1.0209999999999999</v>
      </c>
      <c r="E83" s="231">
        <v>1.016</v>
      </c>
      <c r="F83" s="223">
        <v>8694</v>
      </c>
    </row>
    <row r="84" spans="1:6" ht="24.75" customHeight="1">
      <c r="A84" s="230" t="s">
        <v>811</v>
      </c>
      <c r="B84" s="231">
        <v>1</v>
      </c>
      <c r="C84" s="231">
        <v>1</v>
      </c>
      <c r="D84" s="231">
        <v>1</v>
      </c>
      <c r="E84" s="231">
        <v>1</v>
      </c>
      <c r="F84" s="223">
        <v>762</v>
      </c>
    </row>
    <row r="85" spans="1:6" ht="24.75" customHeight="1">
      <c r="A85" s="230" t="s">
        <v>812</v>
      </c>
      <c r="B85" s="231">
        <v>1.022</v>
      </c>
      <c r="C85" s="231">
        <v>1.0209999999999999</v>
      </c>
      <c r="D85" s="231">
        <v>1.0389999999999999</v>
      </c>
      <c r="E85" s="231">
        <v>1.0389999999999999</v>
      </c>
      <c r="F85" s="223">
        <v>763</v>
      </c>
    </row>
    <row r="86" spans="1:6" ht="24.75" customHeight="1">
      <c r="A86" s="230" t="s">
        <v>813</v>
      </c>
      <c r="B86" s="231">
        <v>1.0069999999999999</v>
      </c>
      <c r="C86" s="231">
        <v>1.008</v>
      </c>
      <c r="D86" s="231">
        <v>1.0069999999999999</v>
      </c>
      <c r="E86" s="231">
        <v>1.008</v>
      </c>
      <c r="F86" s="223">
        <v>767</v>
      </c>
    </row>
    <row r="87" spans="1:6" ht="24.75" customHeight="1">
      <c r="A87" s="230" t="s">
        <v>814</v>
      </c>
      <c r="B87" s="231">
        <v>1.002</v>
      </c>
      <c r="C87" s="231">
        <v>1.0029999999999999</v>
      </c>
      <c r="D87" s="231">
        <v>1.0029999999999999</v>
      </c>
      <c r="E87" s="231">
        <v>1.004</v>
      </c>
      <c r="F87" s="223">
        <v>769</v>
      </c>
    </row>
    <row r="88" spans="1:6" ht="24.75" customHeight="1">
      <c r="A88" s="230" t="s">
        <v>815</v>
      </c>
      <c r="B88" s="231" t="s">
        <v>1588</v>
      </c>
      <c r="C88" s="231" t="s">
        <v>1588</v>
      </c>
      <c r="D88" s="231" t="s">
        <v>1588</v>
      </c>
      <c r="E88" s="231" t="s">
        <v>1588</v>
      </c>
      <c r="F88" s="223">
        <v>8687</v>
      </c>
    </row>
    <row r="89" spans="1:6" ht="24.75" customHeight="1">
      <c r="A89" s="230" t="s">
        <v>816</v>
      </c>
      <c r="B89" s="231">
        <v>1.002</v>
      </c>
      <c r="C89" s="231">
        <v>1.002</v>
      </c>
      <c r="D89" s="231">
        <v>1.0029999999999999</v>
      </c>
      <c r="E89" s="231">
        <v>1.0029999999999999</v>
      </c>
      <c r="F89" s="223">
        <v>772</v>
      </c>
    </row>
    <row r="90" spans="1:6" ht="24.75" customHeight="1">
      <c r="A90" s="230" t="s">
        <v>817</v>
      </c>
      <c r="B90" s="231">
        <v>0.98399999999999999</v>
      </c>
      <c r="C90" s="231">
        <v>0.98399999999999999</v>
      </c>
      <c r="D90" s="231">
        <v>0.98499999999999999</v>
      </c>
      <c r="E90" s="231">
        <v>0.98399999999999999</v>
      </c>
      <c r="F90" s="223">
        <v>773</v>
      </c>
    </row>
    <row r="91" spans="1:6" ht="24.75" customHeight="1">
      <c r="A91" s="230" t="s">
        <v>818</v>
      </c>
      <c r="B91" s="231">
        <v>0.98299999999999998</v>
      </c>
      <c r="C91" s="231">
        <v>0.98299999999999998</v>
      </c>
      <c r="D91" s="231">
        <v>0.98199999999999998</v>
      </c>
      <c r="E91" s="231">
        <v>0.98199999999999998</v>
      </c>
      <c r="F91" s="223">
        <v>774</v>
      </c>
    </row>
    <row r="92" spans="1:6" ht="24.75" customHeight="1">
      <c r="A92" s="230" t="s">
        <v>819</v>
      </c>
      <c r="B92" s="231">
        <v>1</v>
      </c>
      <c r="C92" s="231">
        <v>1</v>
      </c>
      <c r="D92" s="231">
        <v>1</v>
      </c>
      <c r="E92" s="231">
        <v>1</v>
      </c>
      <c r="F92" s="223">
        <v>633</v>
      </c>
    </row>
    <row r="93" spans="1:6" ht="24.75" customHeight="1">
      <c r="A93" s="230" t="s">
        <v>820</v>
      </c>
      <c r="B93" s="231">
        <v>1</v>
      </c>
      <c r="C93" s="231">
        <v>1</v>
      </c>
      <c r="D93" s="231">
        <v>1</v>
      </c>
      <c r="E93" s="231">
        <v>1</v>
      </c>
      <c r="F93" s="223">
        <v>775</v>
      </c>
    </row>
    <row r="94" spans="1:6" ht="24.75" customHeight="1">
      <c r="A94" s="230" t="s">
        <v>821</v>
      </c>
      <c r="B94" s="231">
        <v>0.91</v>
      </c>
      <c r="C94" s="231">
        <v>0.91100000000000003</v>
      </c>
      <c r="D94" s="231">
        <v>0.92</v>
      </c>
      <c r="E94" s="231">
        <v>0.91700000000000004</v>
      </c>
      <c r="F94" s="223">
        <v>777</v>
      </c>
    </row>
    <row r="95" spans="1:6" ht="24.75" customHeight="1">
      <c r="A95" s="230" t="s">
        <v>822</v>
      </c>
      <c r="B95" s="231">
        <v>1</v>
      </c>
      <c r="C95" s="231">
        <v>1</v>
      </c>
      <c r="D95" s="231">
        <v>1</v>
      </c>
      <c r="E95" s="231">
        <v>1</v>
      </c>
      <c r="F95" s="223">
        <v>779</v>
      </c>
    </row>
    <row r="96" spans="1:6" ht="24.75" customHeight="1">
      <c r="A96" s="230" t="s">
        <v>823</v>
      </c>
      <c r="B96" s="231">
        <v>1.0049999999999999</v>
      </c>
      <c r="C96" s="231">
        <v>1.0069999999999999</v>
      </c>
      <c r="D96" s="231">
        <v>1.0069999999999999</v>
      </c>
      <c r="E96" s="231">
        <v>1.006</v>
      </c>
      <c r="F96" s="223">
        <v>783</v>
      </c>
    </row>
    <row r="97" spans="1:6" ht="24.75" customHeight="1">
      <c r="A97" s="230" t="s">
        <v>824</v>
      </c>
      <c r="B97" s="231">
        <v>1.0049999999999999</v>
      </c>
      <c r="C97" s="231">
        <v>1.0069999999999999</v>
      </c>
      <c r="D97" s="231">
        <v>1.0069999999999999</v>
      </c>
      <c r="E97" s="231">
        <v>1.006</v>
      </c>
      <c r="F97" s="223">
        <v>784</v>
      </c>
    </row>
    <row r="98" spans="1:6" ht="24.75" customHeight="1">
      <c r="A98" s="230" t="s">
        <v>826</v>
      </c>
      <c r="B98" s="231">
        <v>1.0109999999999999</v>
      </c>
      <c r="C98" s="231">
        <v>1.0109999999999999</v>
      </c>
      <c r="D98" s="231">
        <v>1.0109999999999999</v>
      </c>
      <c r="E98" s="231">
        <v>1.01</v>
      </c>
      <c r="F98" s="223">
        <v>786</v>
      </c>
    </row>
    <row r="99" spans="1:6" ht="24.75" customHeight="1">
      <c r="A99" s="230" t="s">
        <v>827</v>
      </c>
      <c r="B99" s="231" t="s">
        <v>1588</v>
      </c>
      <c r="C99" s="231" t="s">
        <v>1588</v>
      </c>
      <c r="D99" s="231" t="s">
        <v>1588</v>
      </c>
      <c r="E99" s="231" t="s">
        <v>1588</v>
      </c>
      <c r="F99" s="223">
        <v>8689</v>
      </c>
    </row>
    <row r="100" spans="1:6" ht="24.75" customHeight="1">
      <c r="A100" s="230" t="s">
        <v>828</v>
      </c>
      <c r="B100" s="231" t="s">
        <v>1588</v>
      </c>
      <c r="C100" s="231" t="s">
        <v>1588</v>
      </c>
      <c r="D100" s="231" t="s">
        <v>1588</v>
      </c>
      <c r="E100" s="231" t="s">
        <v>1588</v>
      </c>
      <c r="F100" s="223">
        <v>8689</v>
      </c>
    </row>
    <row r="101" spans="1:6" ht="24.75" customHeight="1">
      <c r="A101" s="230" t="s">
        <v>829</v>
      </c>
      <c r="B101" s="231">
        <v>1.012</v>
      </c>
      <c r="C101" s="231">
        <v>1.012</v>
      </c>
      <c r="D101" s="231">
        <v>1.0109999999999999</v>
      </c>
      <c r="E101" s="231">
        <v>1.0109999999999999</v>
      </c>
      <c r="F101" s="223">
        <v>789</v>
      </c>
    </row>
    <row r="102" spans="1:6" ht="24.75" customHeight="1">
      <c r="A102" s="230" t="s">
        <v>830</v>
      </c>
      <c r="B102" s="231">
        <v>0.97299999999999998</v>
      </c>
      <c r="C102" s="231">
        <v>0.97299999999999998</v>
      </c>
      <c r="D102" s="231">
        <v>0.97199999999999998</v>
      </c>
      <c r="E102" s="231">
        <v>0.97299999999999998</v>
      </c>
      <c r="F102" s="223">
        <v>791</v>
      </c>
    </row>
    <row r="103" spans="1:6" ht="24.75" customHeight="1">
      <c r="A103" s="230" t="s">
        <v>831</v>
      </c>
      <c r="B103" s="231">
        <v>1.0129999999999999</v>
      </c>
      <c r="C103" s="231">
        <v>1.012</v>
      </c>
      <c r="D103" s="231">
        <v>1.0109999999999999</v>
      </c>
      <c r="E103" s="231">
        <v>1.01</v>
      </c>
      <c r="F103" s="223">
        <v>8740</v>
      </c>
    </row>
    <row r="104" spans="1:6" ht="24.75" customHeight="1">
      <c r="A104" s="230" t="s">
        <v>832</v>
      </c>
      <c r="B104" s="231">
        <v>1.0189999999999999</v>
      </c>
      <c r="C104" s="231">
        <v>1.02</v>
      </c>
      <c r="D104" s="231">
        <v>1.0209999999999999</v>
      </c>
      <c r="E104" s="231">
        <v>1.0189999999999999</v>
      </c>
      <c r="F104" s="223">
        <v>607</v>
      </c>
    </row>
    <row r="105" spans="1:6" ht="24.75" customHeight="1">
      <c r="A105" s="230" t="s">
        <v>833</v>
      </c>
      <c r="B105" s="231">
        <v>1</v>
      </c>
      <c r="C105" s="231">
        <v>1</v>
      </c>
      <c r="D105" s="231">
        <v>1</v>
      </c>
      <c r="E105" s="231">
        <v>1</v>
      </c>
      <c r="F105" s="223">
        <v>608</v>
      </c>
    </row>
    <row r="106" spans="1:6" ht="24.75" customHeight="1">
      <c r="A106" s="230" t="s">
        <v>834</v>
      </c>
      <c r="B106" s="231">
        <v>1.0580000000000001</v>
      </c>
      <c r="C106" s="231">
        <v>1.0569999999999999</v>
      </c>
      <c r="D106" s="231">
        <v>1.0569999999999999</v>
      </c>
      <c r="E106" s="231">
        <v>1.044</v>
      </c>
      <c r="F106" s="223">
        <v>729</v>
      </c>
    </row>
    <row r="107" spans="1:6" ht="24.75" customHeight="1">
      <c r="A107" s="230" t="s">
        <v>835</v>
      </c>
      <c r="B107" s="231">
        <v>1.149</v>
      </c>
      <c r="C107" s="231">
        <v>1.1399999999999999</v>
      </c>
      <c r="D107" s="231">
        <v>1.1559999999999999</v>
      </c>
      <c r="E107" s="231">
        <v>1.141</v>
      </c>
      <c r="F107" s="223">
        <v>609</v>
      </c>
    </row>
    <row r="108" spans="1:6" ht="24.75" customHeight="1">
      <c r="A108" s="230" t="s">
        <v>836</v>
      </c>
      <c r="B108" s="231">
        <v>1.0069999999999999</v>
      </c>
      <c r="C108" s="231">
        <v>1.0209999999999999</v>
      </c>
      <c r="D108" s="231">
        <v>1.0189999999999999</v>
      </c>
      <c r="E108" s="231">
        <v>1.0189999999999999</v>
      </c>
      <c r="F108" s="223">
        <v>610</v>
      </c>
    </row>
    <row r="109" spans="1:6" ht="24.75" customHeight="1">
      <c r="A109" s="230" t="s">
        <v>837</v>
      </c>
      <c r="B109" s="231">
        <v>1.0229999999999999</v>
      </c>
      <c r="C109" s="231">
        <v>1.024</v>
      </c>
      <c r="D109" s="231">
        <v>1.0209999999999999</v>
      </c>
      <c r="E109" s="231">
        <v>1.0209999999999999</v>
      </c>
      <c r="F109" s="223">
        <v>611</v>
      </c>
    </row>
    <row r="110" spans="1:6" ht="24.75" customHeight="1">
      <c r="A110" s="230" t="s">
        <v>838</v>
      </c>
      <c r="B110" s="231">
        <v>0.999</v>
      </c>
      <c r="C110" s="231">
        <v>1</v>
      </c>
      <c r="D110" s="231">
        <v>0.997</v>
      </c>
      <c r="E110" s="231">
        <v>0.995</v>
      </c>
      <c r="F110" s="223">
        <v>612</v>
      </c>
    </row>
    <row r="111" spans="1:6" ht="24.75" customHeight="1">
      <c r="A111" s="230" t="s">
        <v>839</v>
      </c>
      <c r="B111" s="231">
        <v>0.98499999999999999</v>
      </c>
      <c r="C111" s="231">
        <v>0.98599999999999999</v>
      </c>
      <c r="D111" s="231">
        <v>0.99399999999999999</v>
      </c>
      <c r="E111" s="231">
        <v>0.97899999999999998</v>
      </c>
      <c r="F111" s="223">
        <v>613</v>
      </c>
    </row>
    <row r="112" spans="1:6" ht="24.75" customHeight="1">
      <c r="A112" s="230" t="s">
        <v>840</v>
      </c>
      <c r="B112" s="231">
        <v>1.014</v>
      </c>
      <c r="C112" s="231">
        <v>1.016</v>
      </c>
      <c r="D112" s="231">
        <v>1.014</v>
      </c>
      <c r="E112" s="231">
        <v>1.012</v>
      </c>
      <c r="F112" s="223">
        <v>614</v>
      </c>
    </row>
    <row r="113" spans="1:6" ht="24.75" customHeight="1">
      <c r="A113" s="230" t="s">
        <v>841</v>
      </c>
      <c r="B113" s="231">
        <v>1.022</v>
      </c>
      <c r="C113" s="231">
        <v>1.0189999999999999</v>
      </c>
      <c r="D113" s="231">
        <v>1.0189999999999999</v>
      </c>
      <c r="E113" s="231">
        <v>1.016</v>
      </c>
      <c r="F113" s="223">
        <v>615</v>
      </c>
    </row>
    <row r="114" spans="1:6" ht="24.75" customHeight="1">
      <c r="A114" s="230" t="s">
        <v>842</v>
      </c>
      <c r="B114" s="231">
        <v>1</v>
      </c>
      <c r="C114" s="231">
        <v>1</v>
      </c>
      <c r="D114" s="231">
        <v>1</v>
      </c>
      <c r="E114" s="231">
        <v>1</v>
      </c>
      <c r="F114" s="223">
        <v>703</v>
      </c>
    </row>
    <row r="115" spans="1:6" ht="24.75" customHeight="1">
      <c r="A115" s="230" t="s">
        <v>843</v>
      </c>
      <c r="B115" s="231">
        <v>1.0129999999999999</v>
      </c>
      <c r="C115" s="231">
        <v>1.0169999999999999</v>
      </c>
      <c r="D115" s="231">
        <v>1.0229999999999999</v>
      </c>
      <c r="E115" s="231">
        <v>1.0209999999999999</v>
      </c>
      <c r="F115" s="223">
        <v>704</v>
      </c>
    </row>
    <row r="116" spans="1:6" ht="24.75" customHeight="1">
      <c r="A116" s="230" t="s">
        <v>844</v>
      </c>
      <c r="B116" s="231">
        <v>1.0109999999999999</v>
      </c>
      <c r="C116" s="231">
        <v>1.0109999999999999</v>
      </c>
      <c r="D116" s="231">
        <v>1.01</v>
      </c>
      <c r="E116" s="231">
        <v>1.01</v>
      </c>
      <c r="F116" s="223">
        <v>705</v>
      </c>
    </row>
    <row r="117" spans="1:6" ht="24.75" customHeight="1">
      <c r="A117" s="230" t="s">
        <v>846</v>
      </c>
      <c r="B117" s="231">
        <v>1.0149999999999999</v>
      </c>
      <c r="C117" s="231">
        <v>1.0149999999999999</v>
      </c>
      <c r="D117" s="231">
        <v>1.0149999999999999</v>
      </c>
      <c r="E117" s="231">
        <v>1.0129999999999999</v>
      </c>
      <c r="F117" s="223">
        <v>706</v>
      </c>
    </row>
    <row r="118" spans="1:6" ht="24.75" customHeight="1">
      <c r="A118" s="230" t="s">
        <v>847</v>
      </c>
      <c r="B118" s="231">
        <v>1.0089999999999999</v>
      </c>
      <c r="C118" s="231">
        <v>1.0089999999999999</v>
      </c>
      <c r="D118" s="231">
        <v>1.0089999999999999</v>
      </c>
      <c r="E118" s="231">
        <v>1.0089999999999999</v>
      </c>
      <c r="F118" s="223">
        <v>707</v>
      </c>
    </row>
    <row r="119" spans="1:6" ht="24.75" customHeight="1">
      <c r="A119" s="230" t="s">
        <v>848</v>
      </c>
      <c r="B119" s="231">
        <v>1</v>
      </c>
      <c r="C119" s="231">
        <v>1</v>
      </c>
      <c r="D119" s="231">
        <v>1</v>
      </c>
      <c r="E119" s="231">
        <v>1</v>
      </c>
      <c r="F119" s="223">
        <v>708</v>
      </c>
    </row>
    <row r="120" spans="1:6" ht="24.75" customHeight="1">
      <c r="A120" s="230" t="s">
        <v>850</v>
      </c>
      <c r="B120" s="231">
        <v>1.008</v>
      </c>
      <c r="C120" s="231">
        <v>1.008</v>
      </c>
      <c r="D120" s="231">
        <v>1.0069999999999999</v>
      </c>
      <c r="E120" s="231">
        <v>1.006</v>
      </c>
      <c r="F120" s="223">
        <v>710</v>
      </c>
    </row>
    <row r="121" spans="1:6" ht="24.75" customHeight="1">
      <c r="A121" s="230" t="s">
        <v>851</v>
      </c>
      <c r="B121" s="231">
        <v>1</v>
      </c>
      <c r="C121" s="231">
        <v>1</v>
      </c>
      <c r="D121" s="231">
        <v>1</v>
      </c>
      <c r="E121" s="231">
        <v>1</v>
      </c>
      <c r="F121" s="223">
        <v>711</v>
      </c>
    </row>
    <row r="122" spans="1:6" ht="24.75" customHeight="1">
      <c r="A122" s="230" t="s">
        <v>852</v>
      </c>
      <c r="B122" s="231">
        <v>0.995</v>
      </c>
      <c r="C122" s="231">
        <v>0.995</v>
      </c>
      <c r="D122" s="231">
        <v>1</v>
      </c>
      <c r="E122" s="231">
        <v>0.998</v>
      </c>
      <c r="F122" s="223">
        <v>685</v>
      </c>
    </row>
    <row r="123" spans="1:6" ht="24.75" customHeight="1">
      <c r="A123" s="230" t="s">
        <v>853</v>
      </c>
      <c r="B123" s="231">
        <v>1</v>
      </c>
      <c r="C123" s="231">
        <v>1</v>
      </c>
      <c r="D123" s="231">
        <v>1</v>
      </c>
      <c r="E123" s="231">
        <v>1</v>
      </c>
      <c r="F123" s="223">
        <v>686</v>
      </c>
    </row>
    <row r="124" spans="1:6" ht="24.75" customHeight="1">
      <c r="A124" s="230" t="s">
        <v>854</v>
      </c>
      <c r="B124" s="231">
        <v>1.0149999999999999</v>
      </c>
      <c r="C124" s="231">
        <v>1.026</v>
      </c>
      <c r="D124" s="231">
        <v>1.0189999999999999</v>
      </c>
      <c r="E124" s="231">
        <v>1.0209999999999999</v>
      </c>
      <c r="F124" s="223">
        <v>687</v>
      </c>
    </row>
    <row r="125" spans="1:6" ht="24.75" customHeight="1">
      <c r="A125" s="230" t="s">
        <v>855</v>
      </c>
      <c r="B125" s="231">
        <v>1.0269999999999999</v>
      </c>
      <c r="C125" s="231">
        <v>1.0289999999999999</v>
      </c>
      <c r="D125" s="231">
        <v>1.0289999999999999</v>
      </c>
      <c r="E125" s="231">
        <v>1.0269999999999999</v>
      </c>
      <c r="F125" s="223">
        <v>688</v>
      </c>
    </row>
    <row r="126" spans="1:6" ht="24.75" customHeight="1">
      <c r="A126" s="230" t="s">
        <v>856</v>
      </c>
      <c r="B126" s="231">
        <v>1</v>
      </c>
      <c r="C126" s="231">
        <v>1</v>
      </c>
      <c r="D126" s="231">
        <v>1</v>
      </c>
      <c r="E126" s="231">
        <v>1</v>
      </c>
      <c r="F126" s="223">
        <v>638</v>
      </c>
    </row>
    <row r="127" spans="1:6" ht="24.75" customHeight="1">
      <c r="A127" s="230" t="s">
        <v>857</v>
      </c>
      <c r="B127" s="231">
        <v>1</v>
      </c>
      <c r="C127" s="231">
        <v>1</v>
      </c>
      <c r="D127" s="231">
        <v>1</v>
      </c>
      <c r="E127" s="231">
        <v>1</v>
      </c>
      <c r="F127" s="223">
        <v>689</v>
      </c>
    </row>
    <row r="128" spans="1:6" ht="24.75" customHeight="1">
      <c r="A128" s="230" t="s">
        <v>858</v>
      </c>
      <c r="B128" s="231">
        <v>1</v>
      </c>
      <c r="C128" s="231">
        <v>1</v>
      </c>
      <c r="D128" s="231">
        <v>1</v>
      </c>
      <c r="E128" s="231">
        <v>1</v>
      </c>
      <c r="F128" s="223">
        <v>689</v>
      </c>
    </row>
    <row r="129" spans="1:6" ht="24.75" customHeight="1">
      <c r="A129" s="230" t="s">
        <v>859</v>
      </c>
      <c r="B129" s="231">
        <v>1</v>
      </c>
      <c r="C129" s="231">
        <v>1</v>
      </c>
      <c r="D129" s="231">
        <v>1</v>
      </c>
      <c r="E129" s="231">
        <v>1</v>
      </c>
      <c r="F129" s="223">
        <v>689</v>
      </c>
    </row>
    <row r="130" spans="1:6" ht="24.75" customHeight="1">
      <c r="A130" s="230" t="s">
        <v>860</v>
      </c>
      <c r="B130" s="231">
        <v>1</v>
      </c>
      <c r="C130" s="231">
        <v>1</v>
      </c>
      <c r="D130" s="231">
        <v>1</v>
      </c>
      <c r="E130" s="231">
        <v>1</v>
      </c>
      <c r="F130" s="223">
        <v>689</v>
      </c>
    </row>
    <row r="131" spans="1:6" ht="24.75" customHeight="1">
      <c r="A131" s="230" t="s">
        <v>861</v>
      </c>
      <c r="B131" s="231">
        <v>1</v>
      </c>
      <c r="C131" s="231">
        <v>1</v>
      </c>
      <c r="D131" s="231">
        <v>1</v>
      </c>
      <c r="E131" s="231">
        <v>1</v>
      </c>
      <c r="F131" s="223">
        <v>690</v>
      </c>
    </row>
    <row r="132" spans="1:6" ht="24.75" customHeight="1">
      <c r="A132" s="230" t="s">
        <v>862</v>
      </c>
      <c r="B132" s="231">
        <v>1</v>
      </c>
      <c r="C132" s="231">
        <v>1</v>
      </c>
      <c r="D132" s="231">
        <v>1</v>
      </c>
      <c r="E132" s="231">
        <v>1</v>
      </c>
      <c r="F132" s="223">
        <v>690</v>
      </c>
    </row>
    <row r="133" spans="1:6" ht="24.75" customHeight="1">
      <c r="A133" s="230" t="s">
        <v>863</v>
      </c>
      <c r="B133" s="231">
        <v>1.01</v>
      </c>
      <c r="C133" s="231">
        <v>1.008</v>
      </c>
      <c r="D133" s="231">
        <v>1.008</v>
      </c>
      <c r="E133" s="231">
        <v>1.0069999999999999</v>
      </c>
      <c r="F133" s="223">
        <v>616</v>
      </c>
    </row>
    <row r="134" spans="1:6" ht="24.75" customHeight="1">
      <c r="A134" s="230" t="s">
        <v>864</v>
      </c>
      <c r="B134" s="231">
        <v>1.01</v>
      </c>
      <c r="C134" s="231">
        <v>1.008</v>
      </c>
      <c r="D134" s="231">
        <v>1.006</v>
      </c>
      <c r="E134" s="231">
        <v>1.006</v>
      </c>
      <c r="F134" s="223">
        <v>617</v>
      </c>
    </row>
    <row r="135" spans="1:6" ht="24.75" customHeight="1">
      <c r="A135" s="230" t="s">
        <v>865</v>
      </c>
      <c r="B135" s="231">
        <v>1.0580000000000001</v>
      </c>
      <c r="C135" s="231">
        <v>1.056</v>
      </c>
      <c r="D135" s="231">
        <v>1.052</v>
      </c>
      <c r="E135" s="231">
        <v>1.052</v>
      </c>
      <c r="F135" s="223">
        <v>618</v>
      </c>
    </row>
    <row r="136" spans="1:6" ht="24.75" customHeight="1">
      <c r="A136" s="230" t="s">
        <v>866</v>
      </c>
      <c r="B136" s="231">
        <v>1.0289999999999999</v>
      </c>
      <c r="C136" s="231">
        <v>1.028</v>
      </c>
      <c r="D136" s="231">
        <v>1.026</v>
      </c>
      <c r="E136" s="231">
        <v>1.0269999999999999</v>
      </c>
      <c r="F136" s="223">
        <v>619</v>
      </c>
    </row>
    <row r="137" spans="1:6" ht="24.75" customHeight="1">
      <c r="A137" s="230" t="s">
        <v>867</v>
      </c>
      <c r="B137" s="231">
        <v>0.98</v>
      </c>
      <c r="C137" s="231">
        <v>0.98099999999999998</v>
      </c>
      <c r="D137" s="231">
        <v>0.98099999999999998</v>
      </c>
      <c r="E137" s="231">
        <v>0.98099999999999998</v>
      </c>
      <c r="F137" s="223">
        <v>620</v>
      </c>
    </row>
    <row r="138" spans="1:6" ht="24.75" customHeight="1">
      <c r="A138" s="230" t="s">
        <v>868</v>
      </c>
      <c r="B138" s="231">
        <v>1.0449999999999999</v>
      </c>
      <c r="C138" s="231">
        <v>1.0609999999999999</v>
      </c>
      <c r="D138" s="231">
        <v>1.071</v>
      </c>
      <c r="E138" s="231">
        <v>1.0669999999999999</v>
      </c>
      <c r="F138" s="223">
        <v>621</v>
      </c>
    </row>
    <row r="139" spans="1:6" ht="24.75" customHeight="1">
      <c r="A139" s="230" t="s">
        <v>869</v>
      </c>
      <c r="B139" s="231">
        <v>1</v>
      </c>
      <c r="C139" s="231">
        <v>1</v>
      </c>
      <c r="D139" s="231">
        <v>1</v>
      </c>
      <c r="E139" s="231">
        <v>1</v>
      </c>
      <c r="F139" s="223">
        <v>622</v>
      </c>
    </row>
    <row r="140" spans="1:6" ht="24.75" customHeight="1">
      <c r="A140" s="230" t="s">
        <v>870</v>
      </c>
      <c r="B140" s="231">
        <v>1.093</v>
      </c>
      <c r="C140" s="231">
        <v>1.145</v>
      </c>
      <c r="D140" s="231">
        <v>1.175</v>
      </c>
      <c r="E140" s="231">
        <v>1.173</v>
      </c>
      <c r="F140" s="223">
        <v>623</v>
      </c>
    </row>
    <row r="141" spans="1:6" ht="24.75" customHeight="1">
      <c r="A141" s="230" t="s">
        <v>871</v>
      </c>
      <c r="B141" s="231">
        <v>1.008</v>
      </c>
      <c r="C141" s="231">
        <v>1.01</v>
      </c>
      <c r="D141" s="231">
        <v>1.01</v>
      </c>
      <c r="E141" s="231">
        <v>1.0089999999999999</v>
      </c>
      <c r="F141" s="223">
        <v>625</v>
      </c>
    </row>
    <row r="142" spans="1:6" ht="24.75" customHeight="1">
      <c r="A142" s="230" t="s">
        <v>872</v>
      </c>
      <c r="B142" s="231">
        <v>1.002</v>
      </c>
      <c r="C142" s="231">
        <v>1.002</v>
      </c>
      <c r="D142" s="231">
        <v>1.002</v>
      </c>
      <c r="E142" s="231">
        <v>1.002</v>
      </c>
      <c r="F142" s="223">
        <v>626</v>
      </c>
    </row>
    <row r="143" spans="1:6" ht="24.75" customHeight="1">
      <c r="A143" s="230" t="s">
        <v>873</v>
      </c>
      <c r="B143" s="231">
        <v>1</v>
      </c>
      <c r="C143" s="231">
        <v>1</v>
      </c>
      <c r="D143" s="231">
        <v>1</v>
      </c>
      <c r="E143" s="231">
        <v>1</v>
      </c>
      <c r="F143" s="223">
        <v>766</v>
      </c>
    </row>
    <row r="144" spans="1:6" ht="24.75" customHeight="1">
      <c r="A144" s="230" t="s">
        <v>874</v>
      </c>
      <c r="B144" s="231">
        <v>1</v>
      </c>
      <c r="C144" s="231">
        <v>1</v>
      </c>
      <c r="D144" s="231">
        <v>1</v>
      </c>
      <c r="E144" s="231">
        <v>1</v>
      </c>
      <c r="F144" s="223">
        <v>793</v>
      </c>
    </row>
    <row r="145" spans="1:6" ht="24.75" customHeight="1">
      <c r="A145" s="230" t="s">
        <v>875</v>
      </c>
      <c r="B145" s="231">
        <v>0.999</v>
      </c>
      <c r="C145" s="231">
        <v>0.999</v>
      </c>
      <c r="D145" s="231">
        <v>1</v>
      </c>
      <c r="E145" s="231">
        <v>1</v>
      </c>
      <c r="F145" s="223">
        <v>630</v>
      </c>
    </row>
    <row r="146" spans="1:6" ht="24.75" customHeight="1">
      <c r="A146" s="230" t="s">
        <v>877</v>
      </c>
      <c r="B146" s="231">
        <v>1.014</v>
      </c>
      <c r="C146" s="231">
        <v>1.014</v>
      </c>
      <c r="D146" s="231">
        <v>1.012</v>
      </c>
      <c r="E146" s="231">
        <v>1.012</v>
      </c>
      <c r="F146" s="223">
        <v>632</v>
      </c>
    </row>
    <row r="147" spans="1:6" ht="24.75" customHeight="1">
      <c r="A147" s="230" t="s">
        <v>878</v>
      </c>
      <c r="B147" s="231">
        <v>0.99299999999999999</v>
      </c>
      <c r="C147" s="231">
        <v>0.99299999999999999</v>
      </c>
      <c r="D147" s="231">
        <v>0.99299999999999999</v>
      </c>
      <c r="E147" s="231">
        <v>0.99299999999999999</v>
      </c>
      <c r="F147" s="223">
        <v>634</v>
      </c>
    </row>
    <row r="148" spans="1:6" ht="24.75" customHeight="1">
      <c r="A148" s="230" t="s">
        <v>879</v>
      </c>
      <c r="B148" s="231">
        <v>1.0129999999999999</v>
      </c>
      <c r="C148" s="231">
        <v>1.014</v>
      </c>
      <c r="D148" s="231">
        <v>1.014</v>
      </c>
      <c r="E148" s="231">
        <v>1.0129999999999999</v>
      </c>
      <c r="F148" s="223">
        <v>635</v>
      </c>
    </row>
    <row r="149" spans="1:6" ht="24.75" customHeight="1">
      <c r="A149" s="230" t="s">
        <v>880</v>
      </c>
      <c r="B149" s="231">
        <v>0.98499999999999999</v>
      </c>
      <c r="C149" s="231">
        <v>0.98499999999999999</v>
      </c>
      <c r="D149" s="231">
        <v>0.98499999999999999</v>
      </c>
      <c r="E149" s="231">
        <v>0.98499999999999999</v>
      </c>
      <c r="F149" s="223">
        <v>790</v>
      </c>
    </row>
    <row r="150" spans="1:6" ht="24.75" customHeight="1">
      <c r="A150" s="230" t="s">
        <v>881</v>
      </c>
      <c r="B150" s="231">
        <v>0.996</v>
      </c>
      <c r="C150" s="231">
        <v>0.996</v>
      </c>
      <c r="D150" s="231">
        <v>0.996</v>
      </c>
      <c r="E150" s="231">
        <v>0.996</v>
      </c>
      <c r="F150" s="223">
        <v>644</v>
      </c>
    </row>
    <row r="151" spans="1:6" ht="24.75" customHeight="1">
      <c r="A151" s="230" t="s">
        <v>882</v>
      </c>
      <c r="B151" s="231">
        <v>1.0269999999999999</v>
      </c>
      <c r="C151" s="231">
        <v>1.024</v>
      </c>
      <c r="D151" s="231">
        <v>1.024</v>
      </c>
      <c r="E151" s="231">
        <v>1.02</v>
      </c>
      <c r="F151" s="223">
        <v>646</v>
      </c>
    </row>
    <row r="152" spans="1:6" ht="24.75" customHeight="1">
      <c r="A152" s="230" t="s">
        <v>883</v>
      </c>
      <c r="B152" s="231">
        <v>0.96699999999999997</v>
      </c>
      <c r="C152" s="231">
        <v>0.96699999999999997</v>
      </c>
      <c r="D152" s="231">
        <v>0.96699999999999997</v>
      </c>
      <c r="E152" s="231">
        <v>0.96699999999999997</v>
      </c>
      <c r="F152" s="223">
        <v>648</v>
      </c>
    </row>
    <row r="153" spans="1:6" ht="24.75" customHeight="1">
      <c r="A153" s="230" t="s">
        <v>884</v>
      </c>
      <c r="B153" s="231">
        <v>1</v>
      </c>
      <c r="C153" s="231">
        <v>1</v>
      </c>
      <c r="D153" s="231">
        <v>1</v>
      </c>
      <c r="E153" s="231">
        <v>1</v>
      </c>
      <c r="F153" s="223">
        <v>8715</v>
      </c>
    </row>
    <row r="154" spans="1:6" ht="24.75" customHeight="1">
      <c r="A154" s="230" t="s">
        <v>885</v>
      </c>
      <c r="B154" s="231">
        <v>0.90400000000000003</v>
      </c>
      <c r="C154" s="231">
        <v>0.90500000000000003</v>
      </c>
      <c r="D154" s="231">
        <v>0.90400000000000003</v>
      </c>
      <c r="E154" s="231">
        <v>0.90400000000000003</v>
      </c>
      <c r="F154" s="223">
        <v>652</v>
      </c>
    </row>
    <row r="155" spans="1:6" ht="24.75" customHeight="1">
      <c r="A155" s="230" t="s">
        <v>886</v>
      </c>
      <c r="B155" s="231">
        <v>1.004</v>
      </c>
      <c r="C155" s="231">
        <v>1.004</v>
      </c>
      <c r="D155" s="231">
        <v>1.0029999999999999</v>
      </c>
      <c r="E155" s="231">
        <v>1.0029999999999999</v>
      </c>
      <c r="F155" s="223">
        <v>653</v>
      </c>
    </row>
    <row r="156" spans="1:6" ht="24.75" customHeight="1">
      <c r="A156" s="230" t="s">
        <v>887</v>
      </c>
      <c r="B156" s="231">
        <v>1</v>
      </c>
      <c r="C156" s="231">
        <v>1</v>
      </c>
      <c r="D156" s="231">
        <v>1</v>
      </c>
      <c r="E156" s="231">
        <v>1</v>
      </c>
      <c r="F156" s="223">
        <v>654</v>
      </c>
    </row>
    <row r="157" spans="1:6" ht="24.75" customHeight="1">
      <c r="A157" s="230" t="s">
        <v>888</v>
      </c>
      <c r="B157" s="231">
        <v>1.0169999999999999</v>
      </c>
      <c r="C157" s="231">
        <v>1.0169999999999999</v>
      </c>
      <c r="D157" s="231">
        <v>1.0169999999999999</v>
      </c>
      <c r="E157" s="231">
        <v>1.0149999999999999</v>
      </c>
      <c r="F157" s="223">
        <v>795</v>
      </c>
    </row>
    <row r="158" spans="1:6" ht="24.75" customHeight="1">
      <c r="A158" s="230" t="s">
        <v>889</v>
      </c>
      <c r="B158" s="231">
        <v>0.94299999999999995</v>
      </c>
      <c r="C158" s="231">
        <v>0.94</v>
      </c>
      <c r="D158" s="231">
        <v>0.93700000000000006</v>
      </c>
      <c r="E158" s="231">
        <v>0.93700000000000006</v>
      </c>
      <c r="F158" s="223">
        <v>796</v>
      </c>
    </row>
    <row r="159" spans="1:6" ht="24.75" customHeight="1">
      <c r="A159" s="230" t="s">
        <v>890</v>
      </c>
      <c r="B159" s="231">
        <v>1.018</v>
      </c>
      <c r="C159" s="231">
        <v>1.0169999999999999</v>
      </c>
      <c r="D159" s="231">
        <v>1.0149999999999999</v>
      </c>
      <c r="E159" s="231">
        <v>1.0149999999999999</v>
      </c>
      <c r="F159" s="223">
        <v>797</v>
      </c>
    </row>
    <row r="160" spans="1:6" ht="24.75" customHeight="1">
      <c r="A160" s="230" t="s">
        <v>891</v>
      </c>
      <c r="B160" s="231">
        <v>1</v>
      </c>
      <c r="C160" s="231">
        <v>1</v>
      </c>
      <c r="D160" s="231">
        <v>1</v>
      </c>
      <c r="E160" s="231">
        <v>1</v>
      </c>
      <c r="F160" s="223">
        <v>658</v>
      </c>
    </row>
    <row r="161" spans="1:6" ht="24.75" customHeight="1">
      <c r="A161" s="230" t="s">
        <v>892</v>
      </c>
      <c r="B161" s="231">
        <v>1.0109999999999999</v>
      </c>
      <c r="C161" s="231">
        <v>1.0169999999999999</v>
      </c>
      <c r="D161" s="231">
        <v>1.0169999999999999</v>
      </c>
      <c r="E161" s="231">
        <v>1.0189999999999999</v>
      </c>
      <c r="F161" s="223">
        <v>655</v>
      </c>
    </row>
    <row r="162" spans="1:6" ht="24.75" customHeight="1">
      <c r="A162" s="230" t="s">
        <v>893</v>
      </c>
      <c r="B162" s="231">
        <v>1</v>
      </c>
      <c r="C162" s="231">
        <v>1</v>
      </c>
      <c r="D162" s="231">
        <v>1</v>
      </c>
      <c r="E162" s="231">
        <v>1</v>
      </c>
      <c r="F162" s="223">
        <v>659</v>
      </c>
    </row>
    <row r="163" spans="1:6" ht="24.75" customHeight="1">
      <c r="A163" s="230" t="s">
        <v>894</v>
      </c>
      <c r="B163" s="231">
        <v>1.014</v>
      </c>
      <c r="C163" s="231">
        <v>1.014</v>
      </c>
      <c r="D163" s="231">
        <v>1.012</v>
      </c>
      <c r="E163" s="231">
        <v>1.012</v>
      </c>
      <c r="F163" s="223">
        <v>660</v>
      </c>
    </row>
    <row r="164" spans="1:6" ht="24.75" customHeight="1">
      <c r="A164" s="230" t="s">
        <v>895</v>
      </c>
      <c r="B164" s="231">
        <v>1.2410000000000001</v>
      </c>
      <c r="C164" s="231">
        <v>1.238</v>
      </c>
      <c r="D164" s="231">
        <v>1.2370000000000001</v>
      </c>
      <c r="E164" s="231">
        <v>1.2110000000000001</v>
      </c>
      <c r="F164" s="223">
        <v>661</v>
      </c>
    </row>
    <row r="165" spans="1:6" ht="24.75" customHeight="1">
      <c r="A165" s="230" t="s">
        <v>896</v>
      </c>
      <c r="B165" s="231">
        <v>0.997</v>
      </c>
      <c r="C165" s="231">
        <v>0.997</v>
      </c>
      <c r="D165" s="231">
        <v>0.997</v>
      </c>
      <c r="E165" s="231">
        <v>0.996</v>
      </c>
      <c r="F165" s="223">
        <v>624</v>
      </c>
    </row>
    <row r="166" spans="1:6" ht="24.75" customHeight="1">
      <c r="A166" s="230" t="s">
        <v>897</v>
      </c>
      <c r="B166" s="231">
        <v>0.98799999999999999</v>
      </c>
      <c r="C166" s="231">
        <v>0.98799999999999999</v>
      </c>
      <c r="D166" s="231">
        <v>0.98799999999999999</v>
      </c>
      <c r="E166" s="231">
        <v>0.98799999999999999</v>
      </c>
      <c r="F166" s="223">
        <v>664</v>
      </c>
    </row>
    <row r="167" spans="1:6" ht="24.75" customHeight="1">
      <c r="A167" s="230" t="s">
        <v>898</v>
      </c>
      <c r="B167" s="231">
        <v>1</v>
      </c>
      <c r="C167" s="231">
        <v>1</v>
      </c>
      <c r="D167" s="231">
        <v>1</v>
      </c>
      <c r="E167" s="231">
        <v>1</v>
      </c>
      <c r="F167" s="223">
        <v>665</v>
      </c>
    </row>
    <row r="168" spans="1:6" ht="24.75" customHeight="1">
      <c r="A168" s="230" t="s">
        <v>899</v>
      </c>
      <c r="B168" s="231">
        <v>1.1279999999999999</v>
      </c>
      <c r="C168" s="231">
        <v>1.127</v>
      </c>
      <c r="D168" s="231">
        <v>1.1479999999999999</v>
      </c>
      <c r="E168" s="231">
        <v>1.115</v>
      </c>
      <c r="F168" s="223">
        <v>778</v>
      </c>
    </row>
    <row r="169" spans="1:6" ht="24.75" customHeight="1">
      <c r="A169" s="230" t="s">
        <v>900</v>
      </c>
      <c r="B169" s="231">
        <v>1.008</v>
      </c>
      <c r="C169" s="231">
        <v>1.0069999999999999</v>
      </c>
      <c r="D169" s="231">
        <v>1.0069999999999999</v>
      </c>
      <c r="E169" s="231">
        <v>1.006</v>
      </c>
      <c r="F169" s="223">
        <v>667</v>
      </c>
    </row>
    <row r="170" spans="1:6" ht="24.75" customHeight="1">
      <c r="A170" s="230" t="s">
        <v>901</v>
      </c>
      <c r="B170" s="231">
        <v>1</v>
      </c>
      <c r="C170" s="231">
        <v>1</v>
      </c>
      <c r="D170" s="231">
        <v>1</v>
      </c>
      <c r="E170" s="231">
        <v>1</v>
      </c>
      <c r="F170" s="223">
        <v>691</v>
      </c>
    </row>
    <row r="171" spans="1:6" ht="24.75" customHeight="1">
      <c r="A171" s="230" t="s">
        <v>902</v>
      </c>
      <c r="B171" s="231">
        <v>1</v>
      </c>
      <c r="C171" s="231">
        <v>1</v>
      </c>
      <c r="D171" s="231">
        <v>1</v>
      </c>
      <c r="E171" s="231">
        <v>1</v>
      </c>
      <c r="F171" s="223">
        <v>691</v>
      </c>
    </row>
    <row r="172" spans="1:6" ht="24.75" customHeight="1">
      <c r="A172" s="230" t="s">
        <v>915</v>
      </c>
      <c r="B172" s="231">
        <v>0.997</v>
      </c>
      <c r="C172" s="231">
        <v>0.998</v>
      </c>
      <c r="D172" s="231">
        <v>0.99399999999999999</v>
      </c>
      <c r="E172" s="231">
        <v>0.99399999999999999</v>
      </c>
      <c r="F172" s="223">
        <v>668</v>
      </c>
    </row>
    <row r="173" spans="1:6" ht="24.75" customHeight="1">
      <c r="A173" s="230" t="s">
        <v>916</v>
      </c>
      <c r="B173" s="231">
        <v>0.98299999999999998</v>
      </c>
      <c r="C173" s="231">
        <v>1.01</v>
      </c>
      <c r="D173" s="231">
        <v>0.98299999999999998</v>
      </c>
      <c r="E173" s="231">
        <v>0.98599999999999999</v>
      </c>
      <c r="F173" s="223">
        <v>669</v>
      </c>
    </row>
    <row r="174" spans="1:6" ht="24.75" customHeight="1">
      <c r="A174" s="230" t="s">
        <v>917</v>
      </c>
      <c r="B174" s="231">
        <v>1</v>
      </c>
      <c r="C174" s="231">
        <v>1</v>
      </c>
      <c r="D174" s="231">
        <v>1</v>
      </c>
      <c r="E174" s="231">
        <v>1</v>
      </c>
      <c r="F174" s="223">
        <v>780</v>
      </c>
    </row>
    <row r="175" spans="1:6" ht="24.75" customHeight="1">
      <c r="A175" s="230" t="s">
        <v>918</v>
      </c>
      <c r="B175" s="231">
        <v>0.99199999999999999</v>
      </c>
      <c r="C175" s="231">
        <v>1.006</v>
      </c>
      <c r="D175" s="231">
        <v>1.012</v>
      </c>
      <c r="E175" s="231">
        <v>1.014</v>
      </c>
      <c r="F175" s="223">
        <v>673</v>
      </c>
    </row>
    <row r="176" spans="1:6" ht="24.75" customHeight="1">
      <c r="A176" s="230" t="s">
        <v>919</v>
      </c>
      <c r="B176" s="231">
        <v>0.999</v>
      </c>
      <c r="C176" s="231">
        <v>0.999</v>
      </c>
      <c r="D176" s="231">
        <v>0.999</v>
      </c>
      <c r="E176" s="231">
        <v>0.999</v>
      </c>
      <c r="F176" s="223">
        <v>647</v>
      </c>
    </row>
    <row r="177" spans="1:6" ht="24.75" customHeight="1">
      <c r="A177" s="230" t="s">
        <v>920</v>
      </c>
      <c r="B177" s="231">
        <v>1.1279999999999999</v>
      </c>
      <c r="C177" s="231">
        <v>1.1639999999999999</v>
      </c>
      <c r="D177" s="231">
        <v>1.212</v>
      </c>
      <c r="E177" s="231">
        <v>1.1970000000000001</v>
      </c>
      <c r="F177" s="223">
        <v>583</v>
      </c>
    </row>
    <row r="178" spans="1:6" ht="24.75" customHeight="1">
      <c r="A178" s="230" t="s">
        <v>921</v>
      </c>
      <c r="B178" s="231">
        <v>0.997</v>
      </c>
      <c r="C178" s="231">
        <v>0.998</v>
      </c>
      <c r="D178" s="231">
        <v>0.998</v>
      </c>
      <c r="E178" s="231">
        <v>1</v>
      </c>
      <c r="F178" s="223">
        <v>675</v>
      </c>
    </row>
    <row r="179" spans="1:6" ht="24.75" customHeight="1">
      <c r="A179" s="230" t="s">
        <v>922</v>
      </c>
      <c r="B179" s="231">
        <v>1.05</v>
      </c>
      <c r="C179" s="231">
        <v>1.06</v>
      </c>
      <c r="D179" s="231">
        <v>1.0580000000000001</v>
      </c>
      <c r="E179" s="231">
        <v>1.0580000000000001</v>
      </c>
      <c r="F179" s="223">
        <v>676</v>
      </c>
    </row>
    <row r="180" spans="1:6" ht="24.75" customHeight="1">
      <c r="A180" s="230" t="s">
        <v>923</v>
      </c>
      <c r="B180" s="231">
        <v>1.02</v>
      </c>
      <c r="C180" s="231">
        <v>1.0209999999999999</v>
      </c>
      <c r="D180" s="231">
        <v>1.018</v>
      </c>
      <c r="E180" s="231">
        <v>1.0189999999999999</v>
      </c>
      <c r="F180" s="223">
        <v>677</v>
      </c>
    </row>
    <row r="181" spans="1:6" ht="24.75" customHeight="1">
      <c r="A181" s="230" t="s">
        <v>924</v>
      </c>
      <c r="B181" s="231">
        <v>1</v>
      </c>
      <c r="C181" s="231">
        <v>0.999</v>
      </c>
      <c r="D181" s="231">
        <v>0.998</v>
      </c>
      <c r="E181" s="231">
        <v>0.998</v>
      </c>
      <c r="F181" s="223">
        <v>679</v>
      </c>
    </row>
    <row r="182" spans="1:6" ht="24.75" customHeight="1">
      <c r="A182" s="230" t="s">
        <v>925</v>
      </c>
      <c r="B182" s="231">
        <v>1.0109999999999999</v>
      </c>
      <c r="C182" s="231">
        <v>1.0109999999999999</v>
      </c>
      <c r="D182" s="231">
        <v>1.0109999999999999</v>
      </c>
      <c r="E182" s="231">
        <v>1.01</v>
      </c>
      <c r="F182" s="223">
        <v>680</v>
      </c>
    </row>
    <row r="183" spans="1:6" ht="24.75" customHeight="1">
      <c r="A183" s="230" t="s">
        <v>926</v>
      </c>
      <c r="B183" s="231">
        <v>0.997</v>
      </c>
      <c r="C183" s="231">
        <v>0.997</v>
      </c>
      <c r="D183" s="231">
        <v>0.997</v>
      </c>
      <c r="E183" s="231">
        <v>0.997</v>
      </c>
      <c r="F183" s="223">
        <v>681</v>
      </c>
    </row>
    <row r="184" spans="1:6" ht="24.75" customHeight="1">
      <c r="A184" s="230" t="s">
        <v>927</v>
      </c>
      <c r="B184" s="231">
        <v>0.95899999999999996</v>
      </c>
      <c r="C184" s="231">
        <v>0.95799999999999996</v>
      </c>
      <c r="D184" s="231">
        <v>0.95599999999999996</v>
      </c>
      <c r="E184" s="231">
        <v>0.95699999999999996</v>
      </c>
      <c r="F184" s="223">
        <v>682</v>
      </c>
    </row>
    <row r="185" spans="1:6" ht="24.75" customHeight="1">
      <c r="A185" s="230" t="s">
        <v>928</v>
      </c>
      <c r="B185" s="231">
        <v>1.0029999999999999</v>
      </c>
      <c r="C185" s="231">
        <v>1.0029999999999999</v>
      </c>
      <c r="D185" s="231">
        <v>1.0029999999999999</v>
      </c>
      <c r="E185" s="231">
        <v>1.0029999999999999</v>
      </c>
      <c r="F185" s="223">
        <v>692</v>
      </c>
    </row>
    <row r="186" spans="1:6" ht="24.75" customHeight="1">
      <c r="A186" s="230" t="s">
        <v>929</v>
      </c>
      <c r="B186" s="231">
        <v>1.0760000000000001</v>
      </c>
      <c r="C186" s="231">
        <v>1.101</v>
      </c>
      <c r="D186" s="231">
        <v>1.1259999999999999</v>
      </c>
      <c r="E186" s="231">
        <v>1.0629999999999999</v>
      </c>
      <c r="F186" s="223">
        <v>694</v>
      </c>
    </row>
    <row r="187" spans="1:6" ht="24.75" customHeight="1">
      <c r="A187" s="230" t="s">
        <v>930</v>
      </c>
      <c r="B187" s="231">
        <v>0.99099999999999999</v>
      </c>
      <c r="C187" s="231">
        <v>0.99099999999999999</v>
      </c>
      <c r="D187" s="231">
        <v>0.99099999999999999</v>
      </c>
      <c r="E187" s="231">
        <v>0.99099999999999999</v>
      </c>
      <c r="F187" s="223">
        <v>8720</v>
      </c>
    </row>
    <row r="188" spans="1:6" ht="24.75" customHeight="1">
      <c r="A188" s="230" t="s">
        <v>931</v>
      </c>
      <c r="B188" s="231">
        <v>0.95</v>
      </c>
      <c r="C188" s="231">
        <v>0.94899999999999995</v>
      </c>
      <c r="D188" s="231">
        <v>0.94899999999999995</v>
      </c>
      <c r="E188" s="231">
        <v>0.94799999999999995</v>
      </c>
      <c r="F188" s="223">
        <v>696</v>
      </c>
    </row>
    <row r="189" spans="1:6" ht="24.75" customHeight="1">
      <c r="A189" s="230" t="s">
        <v>932</v>
      </c>
      <c r="B189" s="231">
        <v>0.875</v>
      </c>
      <c r="C189" s="231">
        <v>0.878</v>
      </c>
      <c r="D189" s="231">
        <v>0.878</v>
      </c>
      <c r="E189" s="231">
        <v>0.875</v>
      </c>
      <c r="F189" s="223">
        <v>697</v>
      </c>
    </row>
    <row r="190" spans="1:6" ht="24.75" customHeight="1">
      <c r="A190" s="230" t="s">
        <v>933</v>
      </c>
      <c r="B190" s="231">
        <v>1.3049999999999999</v>
      </c>
      <c r="C190" s="231">
        <v>1.2629999999999999</v>
      </c>
      <c r="D190" s="231">
        <v>1.282</v>
      </c>
      <c r="E190" s="231">
        <v>1.252</v>
      </c>
      <c r="F190" s="223">
        <v>656</v>
      </c>
    </row>
    <row r="191" spans="1:6" ht="24.75" customHeight="1">
      <c r="A191" s="230" t="s">
        <v>935</v>
      </c>
      <c r="B191" s="231">
        <v>1.0009999999999999</v>
      </c>
      <c r="C191" s="231">
        <v>1.0009999999999999</v>
      </c>
      <c r="D191" s="231">
        <v>1.0009999999999999</v>
      </c>
      <c r="E191" s="231">
        <v>1.0009999999999999</v>
      </c>
      <c r="F191" s="223">
        <v>577</v>
      </c>
    </row>
    <row r="192" spans="1:6" ht="24.75" customHeight="1">
      <c r="A192" s="230" t="s">
        <v>936</v>
      </c>
      <c r="B192" s="231">
        <v>1</v>
      </c>
      <c r="C192" s="231">
        <v>1</v>
      </c>
      <c r="D192" s="231">
        <v>1</v>
      </c>
      <c r="E192" s="231">
        <v>1</v>
      </c>
      <c r="F192" s="223">
        <v>8719</v>
      </c>
    </row>
    <row r="193" spans="1:6" ht="24.75" customHeight="1">
      <c r="A193" s="230" t="s">
        <v>937</v>
      </c>
      <c r="B193" s="231">
        <v>1.0129999999999999</v>
      </c>
      <c r="C193" s="231">
        <v>1.0129999999999999</v>
      </c>
      <c r="D193" s="231">
        <v>1.012</v>
      </c>
      <c r="E193" s="231">
        <v>1.012</v>
      </c>
      <c r="F193" s="223">
        <v>581</v>
      </c>
    </row>
    <row r="194" spans="1:6" ht="24.75" customHeight="1">
      <c r="A194" s="230" t="s">
        <v>938</v>
      </c>
      <c r="B194" s="231">
        <v>1.0249999999999999</v>
      </c>
      <c r="C194" s="231">
        <v>1.0369999999999999</v>
      </c>
      <c r="D194" s="231">
        <v>1.034</v>
      </c>
      <c r="E194" s="231">
        <v>1.04</v>
      </c>
      <c r="F194" s="223">
        <v>631</v>
      </c>
    </row>
    <row r="195" spans="1:6" ht="24.75" customHeight="1">
      <c r="A195" s="230" t="s">
        <v>939</v>
      </c>
      <c r="B195" s="231">
        <v>1.0109999999999999</v>
      </c>
      <c r="C195" s="231">
        <v>1.022</v>
      </c>
      <c r="D195" s="231">
        <v>1.022</v>
      </c>
      <c r="E195" s="231">
        <v>1.022</v>
      </c>
      <c r="F195" s="223">
        <v>636</v>
      </c>
    </row>
    <row r="196" spans="1:6" ht="24.75" customHeight="1">
      <c r="A196" s="230" t="s">
        <v>940</v>
      </c>
      <c r="B196" s="231">
        <v>1.0189999999999999</v>
      </c>
      <c r="C196" s="231">
        <v>1.0169999999999999</v>
      </c>
      <c r="D196" s="231">
        <v>1.018</v>
      </c>
      <c r="E196" s="231">
        <v>1.0149999999999999</v>
      </c>
      <c r="F196" s="223">
        <v>771</v>
      </c>
    </row>
    <row r="197" spans="1:6" ht="24.75" customHeight="1">
      <c r="A197" s="230" t="s">
        <v>941</v>
      </c>
      <c r="B197" s="231">
        <v>1</v>
      </c>
      <c r="C197" s="231">
        <v>1</v>
      </c>
      <c r="D197" s="231">
        <v>1</v>
      </c>
      <c r="E197" s="231">
        <v>1</v>
      </c>
      <c r="F197" s="223">
        <v>8707</v>
      </c>
    </row>
    <row r="198" spans="1:6" ht="24.75" customHeight="1">
      <c r="A198" s="230" t="s">
        <v>942</v>
      </c>
      <c r="B198" s="231">
        <v>1.083</v>
      </c>
      <c r="C198" s="231">
        <v>1.095</v>
      </c>
      <c r="D198" s="231">
        <v>1.113</v>
      </c>
      <c r="E198" s="231">
        <v>1.1279999999999999</v>
      </c>
      <c r="F198" s="223">
        <v>750</v>
      </c>
    </row>
    <row r="199" spans="1:6" ht="24.75" customHeight="1">
      <c r="A199" s="230" t="s">
        <v>943</v>
      </c>
      <c r="B199" s="231">
        <v>0.98099999999999998</v>
      </c>
      <c r="C199" s="231">
        <v>0.98099999999999998</v>
      </c>
      <c r="D199" s="231">
        <v>0.97799999999999998</v>
      </c>
      <c r="E199" s="231">
        <v>0.98199999999999998</v>
      </c>
      <c r="F199" s="223">
        <v>628</v>
      </c>
    </row>
    <row r="200" spans="1:6" ht="24.75" customHeight="1">
      <c r="A200" s="230" t="s">
        <v>944</v>
      </c>
      <c r="B200" s="231">
        <v>1.0069999999999999</v>
      </c>
      <c r="C200" s="231">
        <v>1.0069999999999999</v>
      </c>
      <c r="D200" s="231">
        <v>1.0069999999999999</v>
      </c>
      <c r="E200" s="231">
        <v>1.008</v>
      </c>
      <c r="F200" s="223">
        <v>781</v>
      </c>
    </row>
    <row r="201" spans="1:6" ht="24.75" customHeight="1">
      <c r="A201" s="230" t="s">
        <v>945</v>
      </c>
      <c r="B201" s="231">
        <v>0.97499999999999998</v>
      </c>
      <c r="C201" s="231">
        <v>0.97499999999999998</v>
      </c>
      <c r="D201" s="231">
        <v>0.97499999999999998</v>
      </c>
      <c r="E201" s="231">
        <v>0.97499999999999998</v>
      </c>
      <c r="F201" s="223">
        <v>639</v>
      </c>
    </row>
    <row r="202" spans="1:6" ht="24.75" customHeight="1">
      <c r="A202" s="230" t="s">
        <v>946</v>
      </c>
      <c r="B202" s="231">
        <v>0.98899999999999999</v>
      </c>
      <c r="C202" s="231">
        <v>0.98899999999999999</v>
      </c>
      <c r="D202" s="231">
        <v>0.98899999999999999</v>
      </c>
      <c r="E202" s="231">
        <v>0.98899999999999999</v>
      </c>
      <c r="F202" s="223">
        <v>8722</v>
      </c>
    </row>
    <row r="203" spans="1:6" ht="24.75" customHeight="1">
      <c r="A203" s="230" t="s">
        <v>947</v>
      </c>
      <c r="B203" s="231">
        <v>1</v>
      </c>
      <c r="C203" s="231">
        <v>1</v>
      </c>
      <c r="D203" s="231">
        <v>1</v>
      </c>
      <c r="E203" s="231">
        <v>1</v>
      </c>
      <c r="F203" s="223">
        <v>570</v>
      </c>
    </row>
    <row r="204" spans="1:6" ht="24.75" customHeight="1">
      <c r="A204" s="230" t="s">
        <v>948</v>
      </c>
      <c r="B204" s="231">
        <v>0.95399999999999996</v>
      </c>
      <c r="C204" s="231">
        <v>0.95499999999999996</v>
      </c>
      <c r="D204" s="231">
        <v>0.95499999999999996</v>
      </c>
      <c r="E204" s="231">
        <v>0.95399999999999996</v>
      </c>
      <c r="F204" s="223">
        <v>576</v>
      </c>
    </row>
    <row r="205" spans="1:6" ht="24.75" customHeight="1">
      <c r="A205" s="230" t="s">
        <v>949</v>
      </c>
      <c r="B205" s="231">
        <v>0.96699999999999997</v>
      </c>
      <c r="C205" s="231">
        <v>0.96699999999999997</v>
      </c>
      <c r="D205" s="231">
        <v>0.96699999999999997</v>
      </c>
      <c r="E205" s="231">
        <v>0.96699999999999997</v>
      </c>
      <c r="F205" s="223">
        <v>580</v>
      </c>
    </row>
    <row r="206" spans="1:6" ht="24.75" customHeight="1">
      <c r="A206" s="230" t="s">
        <v>950</v>
      </c>
      <c r="B206" s="231">
        <v>1.0409999999999999</v>
      </c>
      <c r="C206" s="231">
        <v>1.0389999999999999</v>
      </c>
      <c r="D206" s="231">
        <v>1.0609999999999999</v>
      </c>
      <c r="E206" s="231">
        <v>1.0580000000000001</v>
      </c>
      <c r="F206" s="223">
        <v>640</v>
      </c>
    </row>
    <row r="207" spans="1:6" ht="24.75" customHeight="1">
      <c r="A207" s="230" t="s">
        <v>951</v>
      </c>
      <c r="B207" s="231">
        <v>0.93899999999999995</v>
      </c>
      <c r="C207" s="231">
        <v>0.94099999999999995</v>
      </c>
      <c r="D207" s="231">
        <v>0.94</v>
      </c>
      <c r="E207" s="231">
        <v>0.94</v>
      </c>
      <c r="F207" s="223">
        <v>629</v>
      </c>
    </row>
    <row r="208" spans="1:6" ht="24.75" customHeight="1">
      <c r="A208" s="230" t="s">
        <v>952</v>
      </c>
      <c r="B208" s="231">
        <v>1</v>
      </c>
      <c r="C208" s="231">
        <v>1</v>
      </c>
      <c r="D208" s="231">
        <v>1</v>
      </c>
      <c r="E208" s="231">
        <v>1</v>
      </c>
      <c r="F208" s="223">
        <v>8741</v>
      </c>
    </row>
    <row r="209" spans="1:6" ht="24.75" customHeight="1">
      <c r="A209" s="230" t="s">
        <v>953</v>
      </c>
      <c r="B209" s="231">
        <v>1.004</v>
      </c>
      <c r="C209" s="231">
        <v>1.0029999999999999</v>
      </c>
      <c r="D209" s="231">
        <v>1.0029999999999999</v>
      </c>
      <c r="E209" s="231">
        <v>1.0029999999999999</v>
      </c>
      <c r="F209" s="223">
        <v>641</v>
      </c>
    </row>
    <row r="210" spans="1:6" ht="24.75" customHeight="1">
      <c r="A210" s="230" t="s">
        <v>954</v>
      </c>
      <c r="B210" s="231">
        <v>1</v>
      </c>
      <c r="C210" s="231">
        <v>1</v>
      </c>
      <c r="D210" s="231">
        <v>1</v>
      </c>
      <c r="E210" s="231">
        <v>1</v>
      </c>
      <c r="F210" s="223">
        <v>782</v>
      </c>
    </row>
    <row r="211" spans="1:6" ht="24.75" customHeight="1">
      <c r="A211" s="230" t="s">
        <v>955</v>
      </c>
      <c r="B211" s="231">
        <v>1.014</v>
      </c>
      <c r="C211" s="231">
        <v>1.014</v>
      </c>
      <c r="D211" s="231">
        <v>1.012</v>
      </c>
      <c r="E211" s="231">
        <v>1.012</v>
      </c>
      <c r="F211" s="223">
        <v>799</v>
      </c>
    </row>
    <row r="212" spans="1:6" ht="24.75" customHeight="1">
      <c r="A212" s="230" t="s">
        <v>956</v>
      </c>
      <c r="B212" s="231">
        <v>0.97699999999999998</v>
      </c>
      <c r="C212" s="231">
        <v>0.97799999999999998</v>
      </c>
      <c r="D212" s="231">
        <v>0.97699999999999998</v>
      </c>
      <c r="E212" s="231">
        <v>0.97799999999999998</v>
      </c>
      <c r="F212" s="223">
        <v>645</v>
      </c>
    </row>
    <row r="213" spans="1:6" ht="24.75" customHeight="1">
      <c r="A213" s="230" t="s">
        <v>957</v>
      </c>
      <c r="B213" s="231">
        <v>1.016</v>
      </c>
      <c r="C213" s="231">
        <v>1.0149999999999999</v>
      </c>
      <c r="D213" s="231">
        <v>1.0149999999999999</v>
      </c>
      <c r="E213" s="231">
        <v>1.014</v>
      </c>
      <c r="F213" s="223">
        <v>649</v>
      </c>
    </row>
    <row r="214" spans="1:6" ht="24.75" customHeight="1">
      <c r="A214" s="230" t="s">
        <v>958</v>
      </c>
      <c r="B214" s="231">
        <v>1</v>
      </c>
      <c r="C214" s="231">
        <v>1</v>
      </c>
      <c r="D214" s="231">
        <v>1</v>
      </c>
      <c r="E214" s="231">
        <v>1</v>
      </c>
      <c r="F214" s="223">
        <v>792</v>
      </c>
    </row>
    <row r="215" spans="1:6" ht="24.75" customHeight="1">
      <c r="A215" s="230" t="s">
        <v>959</v>
      </c>
      <c r="B215" s="231">
        <v>1.091</v>
      </c>
      <c r="C215" s="231">
        <v>1.091</v>
      </c>
      <c r="D215" s="231">
        <v>1.0940000000000001</v>
      </c>
      <c r="E215" s="231">
        <v>1.0940000000000001</v>
      </c>
      <c r="F215" s="223">
        <v>734</v>
      </c>
    </row>
    <row r="216" spans="1:6" ht="24.75" customHeight="1">
      <c r="A216" s="230" t="s">
        <v>960</v>
      </c>
      <c r="B216" s="231">
        <v>1.0289999999999999</v>
      </c>
      <c r="C216" s="231">
        <v>1.0269999999999999</v>
      </c>
      <c r="D216" s="231">
        <v>1.0269999999999999</v>
      </c>
      <c r="E216" s="231">
        <v>1.026</v>
      </c>
      <c r="F216" s="223">
        <v>693</v>
      </c>
    </row>
    <row r="217" spans="1:6" ht="24.75" customHeight="1">
      <c r="A217" s="230" t="s">
        <v>961</v>
      </c>
      <c r="B217" s="231">
        <v>1.014</v>
      </c>
      <c r="C217" s="231">
        <v>1.014</v>
      </c>
      <c r="D217" s="231">
        <v>1.012</v>
      </c>
      <c r="E217" s="231">
        <v>1.012</v>
      </c>
      <c r="F217" s="223">
        <v>799</v>
      </c>
    </row>
    <row r="218" spans="1:6" ht="24.75" customHeight="1">
      <c r="A218" s="230" t="s">
        <v>962</v>
      </c>
      <c r="B218" s="231">
        <v>1.014</v>
      </c>
      <c r="C218" s="231">
        <v>1.014</v>
      </c>
      <c r="D218" s="231">
        <v>1.012</v>
      </c>
      <c r="E218" s="231">
        <v>1.012</v>
      </c>
      <c r="F218" s="223">
        <v>799</v>
      </c>
    </row>
    <row r="219" spans="1:6" ht="24.75" customHeight="1">
      <c r="A219" s="230" t="s">
        <v>963</v>
      </c>
      <c r="B219" s="231">
        <v>1.014</v>
      </c>
      <c r="C219" s="231">
        <v>1.014</v>
      </c>
      <c r="D219" s="231">
        <v>1.012</v>
      </c>
      <c r="E219" s="231">
        <v>1.012</v>
      </c>
      <c r="F219" s="223">
        <v>799</v>
      </c>
    </row>
    <row r="220" spans="1:6" ht="24.75" customHeight="1">
      <c r="A220" s="230" t="s">
        <v>964</v>
      </c>
      <c r="B220" s="231">
        <v>1.0209999999999999</v>
      </c>
      <c r="C220" s="231">
        <v>1.0209999999999999</v>
      </c>
      <c r="D220" s="231">
        <v>1.0249999999999999</v>
      </c>
      <c r="E220" s="231">
        <v>1.0229999999999999</v>
      </c>
      <c r="F220" s="223">
        <v>695</v>
      </c>
    </row>
    <row r="221" spans="1:6" ht="24.75" customHeight="1">
      <c r="A221" s="230" t="s">
        <v>965</v>
      </c>
      <c r="B221" s="231">
        <v>1.0109999999999999</v>
      </c>
      <c r="C221" s="231">
        <v>1.01</v>
      </c>
      <c r="D221" s="231">
        <v>1.0109999999999999</v>
      </c>
      <c r="E221" s="231">
        <v>1.0089999999999999</v>
      </c>
      <c r="F221" s="223">
        <v>764</v>
      </c>
    </row>
    <row r="222" spans="1:6" ht="24.75" customHeight="1">
      <c r="A222" s="230" t="s">
        <v>966</v>
      </c>
      <c r="B222" s="231">
        <v>1</v>
      </c>
      <c r="C222" s="231">
        <v>1</v>
      </c>
      <c r="D222" s="231">
        <v>1</v>
      </c>
      <c r="E222" s="231">
        <v>1</v>
      </c>
      <c r="F222" s="223">
        <v>627</v>
      </c>
    </row>
    <row r="223" spans="1:6" ht="24.75" customHeight="1">
      <c r="A223" s="230" t="s">
        <v>967</v>
      </c>
      <c r="B223" s="231">
        <v>0.97499999999999998</v>
      </c>
      <c r="C223" s="231">
        <v>0.98199999999999998</v>
      </c>
      <c r="D223" s="231">
        <v>0.98</v>
      </c>
      <c r="E223" s="231">
        <v>0.98599999999999999</v>
      </c>
      <c r="F223" s="223">
        <v>698</v>
      </c>
    </row>
    <row r="224" spans="1:6" ht="24.75" customHeight="1">
      <c r="A224" s="230" t="s">
        <v>968</v>
      </c>
      <c r="B224" s="231">
        <v>1.0089999999999999</v>
      </c>
      <c r="C224" s="231">
        <v>1.0169999999999999</v>
      </c>
      <c r="D224" s="231">
        <v>1.018</v>
      </c>
      <c r="E224" s="231">
        <v>1.018</v>
      </c>
      <c r="F224" s="223">
        <v>666</v>
      </c>
    </row>
    <row r="225" spans="1:6" ht="24.75" customHeight="1">
      <c r="A225" s="230" t="s">
        <v>969</v>
      </c>
      <c r="B225" s="231">
        <v>1.014</v>
      </c>
      <c r="C225" s="231">
        <v>1.014</v>
      </c>
      <c r="D225" s="231">
        <v>1.012</v>
      </c>
      <c r="E225" s="231">
        <v>1.012</v>
      </c>
      <c r="F225" s="223">
        <v>799</v>
      </c>
    </row>
    <row r="226" spans="1:6" ht="24.75" customHeight="1">
      <c r="A226" s="230" t="s">
        <v>970</v>
      </c>
      <c r="B226" s="231">
        <v>1.014</v>
      </c>
      <c r="C226" s="231">
        <v>1.014</v>
      </c>
      <c r="D226" s="231">
        <v>1.012</v>
      </c>
      <c r="E226" s="231">
        <v>1.012</v>
      </c>
      <c r="F226" s="223">
        <v>799</v>
      </c>
    </row>
    <row r="227" spans="1:6" ht="24.75" customHeight="1">
      <c r="A227" s="230" t="s">
        <v>971</v>
      </c>
      <c r="B227" s="231">
        <v>0.98099999999999998</v>
      </c>
      <c r="C227" s="231">
        <v>0.98199999999999998</v>
      </c>
      <c r="D227" s="231">
        <v>0.98099999999999998</v>
      </c>
      <c r="E227" s="231">
        <v>0.98</v>
      </c>
      <c r="F227" s="223">
        <v>642</v>
      </c>
    </row>
    <row r="228" spans="1:6" ht="24.75" customHeight="1">
      <c r="A228" s="230" t="s">
        <v>972</v>
      </c>
      <c r="B228" s="231">
        <v>1.002</v>
      </c>
      <c r="C228" s="231">
        <v>1.002</v>
      </c>
      <c r="D228" s="231">
        <v>1.002</v>
      </c>
      <c r="E228" s="231">
        <v>1.002</v>
      </c>
      <c r="F228" s="223">
        <v>699</v>
      </c>
    </row>
    <row r="229" spans="1:6" ht="24.75" customHeight="1">
      <c r="A229" s="230" t="s">
        <v>973</v>
      </c>
      <c r="B229" s="231">
        <v>1</v>
      </c>
      <c r="C229" s="231">
        <v>1</v>
      </c>
      <c r="D229" s="231">
        <v>1</v>
      </c>
      <c r="E229" s="231">
        <v>1</v>
      </c>
      <c r="F229" s="223">
        <v>8727</v>
      </c>
    </row>
    <row r="230" spans="1:6" ht="24.75" customHeight="1">
      <c r="A230" s="230" t="s">
        <v>974</v>
      </c>
      <c r="B230" s="231">
        <v>0.96399999999999997</v>
      </c>
      <c r="C230" s="231">
        <v>0.96299999999999997</v>
      </c>
      <c r="D230" s="231">
        <v>0.96299999999999997</v>
      </c>
      <c r="E230" s="231">
        <v>0.96299999999999997</v>
      </c>
      <c r="F230" s="223">
        <v>702</v>
      </c>
    </row>
    <row r="231" spans="1:6" ht="24.75" customHeight="1">
      <c r="A231" s="230" t="s">
        <v>975</v>
      </c>
      <c r="B231" s="231">
        <v>1.0009999999999999</v>
      </c>
      <c r="C231" s="231">
        <v>1.0009999999999999</v>
      </c>
      <c r="D231" s="231">
        <v>1.002</v>
      </c>
      <c r="E231" s="231">
        <v>1.002</v>
      </c>
      <c r="F231" s="223">
        <v>712</v>
      </c>
    </row>
    <row r="232" spans="1:6" ht="24.75" customHeight="1">
      <c r="A232" s="230" t="s">
        <v>976</v>
      </c>
      <c r="B232" s="231">
        <v>1.0069999999999999</v>
      </c>
      <c r="C232" s="231">
        <v>1.0089999999999999</v>
      </c>
      <c r="D232" s="231">
        <v>1.008</v>
      </c>
      <c r="E232" s="231">
        <v>1.008</v>
      </c>
      <c r="F232" s="223">
        <v>794</v>
      </c>
    </row>
    <row r="233" spans="1:6" ht="24.75" customHeight="1">
      <c r="A233" s="230" t="s">
        <v>977</v>
      </c>
      <c r="B233" s="231">
        <v>1.022</v>
      </c>
      <c r="C233" s="231">
        <v>1.0249999999999999</v>
      </c>
      <c r="D233" s="231">
        <v>1.022</v>
      </c>
      <c r="E233" s="231">
        <v>1.02</v>
      </c>
      <c r="F233" s="223">
        <v>716</v>
      </c>
    </row>
    <row r="234" spans="1:6" ht="24.75" customHeight="1">
      <c r="A234" s="230" t="s">
        <v>978</v>
      </c>
      <c r="B234" s="231">
        <v>1.0069999999999999</v>
      </c>
      <c r="C234" s="231">
        <v>1.006</v>
      </c>
      <c r="D234" s="231">
        <v>1.006</v>
      </c>
      <c r="E234" s="231">
        <v>1.0049999999999999</v>
      </c>
      <c r="F234" s="223">
        <v>719</v>
      </c>
    </row>
    <row r="235" spans="1:6" ht="24.75" customHeight="1">
      <c r="A235" s="230" t="s">
        <v>979</v>
      </c>
      <c r="B235" s="231">
        <v>1.016</v>
      </c>
      <c r="C235" s="231">
        <v>1.0149999999999999</v>
      </c>
      <c r="D235" s="231">
        <v>1.014</v>
      </c>
      <c r="E235" s="231">
        <v>1.01</v>
      </c>
      <c r="F235" s="223">
        <v>765</v>
      </c>
    </row>
    <row r="236" spans="1:6" ht="24.75" customHeight="1">
      <c r="A236" s="230" t="s">
        <v>980</v>
      </c>
      <c r="B236" s="231">
        <v>1.014</v>
      </c>
      <c r="C236" s="231">
        <v>1.014</v>
      </c>
      <c r="D236" s="231">
        <v>1.012</v>
      </c>
      <c r="E236" s="231">
        <v>1.012</v>
      </c>
      <c r="F236" s="223">
        <v>799</v>
      </c>
    </row>
    <row r="237" spans="1:6" ht="24.75" customHeight="1">
      <c r="A237" s="230" t="s">
        <v>981</v>
      </c>
      <c r="B237" s="231">
        <v>1.014</v>
      </c>
      <c r="C237" s="231">
        <v>1.014</v>
      </c>
      <c r="D237" s="231">
        <v>1.012</v>
      </c>
      <c r="E237" s="231">
        <v>1.012</v>
      </c>
      <c r="F237" s="223">
        <v>799</v>
      </c>
    </row>
    <row r="238" spans="1:6" ht="24.75" customHeight="1">
      <c r="A238" s="230" t="s">
        <v>982</v>
      </c>
      <c r="B238" s="231">
        <v>1.0189999999999999</v>
      </c>
      <c r="C238" s="231">
        <v>1.0169999999999999</v>
      </c>
      <c r="D238" s="231">
        <v>1.022</v>
      </c>
      <c r="E238" s="231">
        <v>1.02</v>
      </c>
      <c r="F238" s="223">
        <v>776</v>
      </c>
    </row>
    <row r="239" spans="1:6" ht="24.75" customHeight="1">
      <c r="A239" s="230" t="s">
        <v>983</v>
      </c>
      <c r="B239" s="231">
        <v>1.02</v>
      </c>
      <c r="C239" s="231">
        <v>1.0169999999999999</v>
      </c>
      <c r="D239" s="231">
        <v>1.022</v>
      </c>
      <c r="E239" s="231">
        <v>1.02</v>
      </c>
      <c r="F239" s="223">
        <v>657</v>
      </c>
    </row>
    <row r="240" spans="1:6" ht="24.75" customHeight="1">
      <c r="A240" s="230" t="s">
        <v>984</v>
      </c>
      <c r="B240" s="231">
        <v>1.014</v>
      </c>
      <c r="C240" s="231">
        <v>1.014</v>
      </c>
      <c r="D240" s="231">
        <v>1.012</v>
      </c>
      <c r="E240" s="231">
        <v>1.012</v>
      </c>
      <c r="F240" s="223">
        <v>799</v>
      </c>
    </row>
    <row r="241" spans="1:6" ht="24.75" customHeight="1">
      <c r="A241" s="230" t="s">
        <v>985</v>
      </c>
      <c r="B241" s="231">
        <v>1.014</v>
      </c>
      <c r="C241" s="231">
        <v>1.014</v>
      </c>
      <c r="D241" s="231">
        <v>1.012</v>
      </c>
      <c r="E241" s="231">
        <v>1.012</v>
      </c>
      <c r="F241" s="223">
        <v>799</v>
      </c>
    </row>
    <row r="242" spans="1:6" ht="24.75" customHeight="1">
      <c r="A242" s="230" t="s">
        <v>986</v>
      </c>
      <c r="B242" s="231">
        <v>1.002</v>
      </c>
      <c r="C242" s="231">
        <v>1.002</v>
      </c>
      <c r="D242" s="231">
        <v>1.002</v>
      </c>
      <c r="E242" s="231">
        <v>1.002</v>
      </c>
      <c r="F242" s="223">
        <v>747</v>
      </c>
    </row>
    <row r="243" spans="1:6" ht="24.75" customHeight="1">
      <c r="A243" s="230" t="s">
        <v>987</v>
      </c>
      <c r="B243" s="231">
        <v>0.997</v>
      </c>
      <c r="C243" s="231">
        <v>1</v>
      </c>
      <c r="D243" s="231">
        <v>1</v>
      </c>
      <c r="E243" s="231">
        <v>0.999</v>
      </c>
      <c r="F243" s="223">
        <v>757</v>
      </c>
    </row>
    <row r="244" spans="1:6" ht="24.75" customHeight="1">
      <c r="A244" s="230" t="s">
        <v>988</v>
      </c>
      <c r="B244" s="231">
        <v>1.014</v>
      </c>
      <c r="C244" s="231">
        <v>1.014</v>
      </c>
      <c r="D244" s="231">
        <v>1.012</v>
      </c>
      <c r="E244" s="231">
        <v>1.012</v>
      </c>
      <c r="F244" s="223">
        <v>799</v>
      </c>
    </row>
    <row r="245" spans="1:6" ht="24.75" customHeight="1">
      <c r="A245" s="230" t="s">
        <v>989</v>
      </c>
      <c r="B245" s="231">
        <v>1.014</v>
      </c>
      <c r="C245" s="231">
        <v>1.014</v>
      </c>
      <c r="D245" s="231">
        <v>1.012</v>
      </c>
      <c r="E245" s="231">
        <v>1.012</v>
      </c>
      <c r="F245" s="223">
        <v>799</v>
      </c>
    </row>
    <row r="246" spans="1:6" ht="24.75" customHeight="1">
      <c r="A246" s="230" t="s">
        <v>990</v>
      </c>
      <c r="B246" s="231">
        <v>1</v>
      </c>
      <c r="C246" s="231">
        <v>1</v>
      </c>
      <c r="D246" s="231">
        <v>1</v>
      </c>
      <c r="E246" s="231">
        <v>1</v>
      </c>
      <c r="F246" s="223">
        <v>672</v>
      </c>
    </row>
    <row r="247" spans="1:6" ht="24.75" customHeight="1">
      <c r="A247" s="230" t="s">
        <v>991</v>
      </c>
      <c r="B247" s="231">
        <v>1</v>
      </c>
      <c r="C247" s="231">
        <v>1</v>
      </c>
      <c r="D247" s="231">
        <v>1</v>
      </c>
      <c r="E247" s="231">
        <v>1</v>
      </c>
      <c r="F247" s="223">
        <v>768</v>
      </c>
    </row>
    <row r="248" spans="1:6" ht="24.75" customHeight="1">
      <c r="A248" s="230" t="s">
        <v>992</v>
      </c>
      <c r="B248" s="231">
        <v>1</v>
      </c>
      <c r="C248" s="231">
        <v>1</v>
      </c>
      <c r="D248" s="231">
        <v>1</v>
      </c>
      <c r="E248" s="231">
        <v>1</v>
      </c>
      <c r="F248" s="223">
        <v>674</v>
      </c>
    </row>
    <row r="249" spans="1:6" ht="24.75" customHeight="1">
      <c r="A249" s="230" t="s">
        <v>993</v>
      </c>
      <c r="B249" s="231">
        <v>1.014</v>
      </c>
      <c r="C249" s="231">
        <v>1.014</v>
      </c>
      <c r="D249" s="231">
        <v>1.012</v>
      </c>
      <c r="E249" s="231">
        <v>1.012</v>
      </c>
      <c r="F249" s="223">
        <v>799</v>
      </c>
    </row>
    <row r="250" spans="1:6" ht="24.75" customHeight="1">
      <c r="A250" s="230" t="s">
        <v>994</v>
      </c>
      <c r="B250" s="231">
        <v>1.014</v>
      </c>
      <c r="C250" s="231">
        <v>1.014</v>
      </c>
      <c r="D250" s="231">
        <v>1.012</v>
      </c>
      <c r="E250" s="231">
        <v>1.012</v>
      </c>
      <c r="F250" s="223">
        <v>799</v>
      </c>
    </row>
    <row r="251" spans="1:6" ht="24.75" customHeight="1">
      <c r="A251" s="230" t="s">
        <v>995</v>
      </c>
      <c r="B251" s="231">
        <v>1</v>
      </c>
      <c r="C251" s="231">
        <v>1</v>
      </c>
      <c r="D251" s="231">
        <v>1</v>
      </c>
      <c r="E251" s="231">
        <v>1</v>
      </c>
      <c r="F251" s="223">
        <v>728</v>
      </c>
    </row>
    <row r="252" spans="1:6" ht="24.75" customHeight="1">
      <c r="A252" s="230" t="s">
        <v>996</v>
      </c>
      <c r="B252" s="231">
        <v>0.91600000000000004</v>
      </c>
      <c r="C252" s="231">
        <v>0.91800000000000004</v>
      </c>
      <c r="D252" s="231">
        <v>0.92400000000000004</v>
      </c>
      <c r="E252" s="231">
        <v>0.92400000000000004</v>
      </c>
      <c r="F252" s="223">
        <v>751</v>
      </c>
    </row>
    <row r="253" spans="1:6" ht="24.75" customHeight="1">
      <c r="A253" s="230" t="s">
        <v>997</v>
      </c>
      <c r="B253" s="231">
        <v>1</v>
      </c>
      <c r="C253" s="231">
        <v>1</v>
      </c>
      <c r="D253" s="231">
        <v>1</v>
      </c>
      <c r="E253" s="231">
        <v>1</v>
      </c>
      <c r="F253" s="223">
        <v>720</v>
      </c>
    </row>
    <row r="254" spans="1:6" ht="24.75" customHeight="1">
      <c r="A254" s="230" t="s">
        <v>998</v>
      </c>
      <c r="B254" s="231">
        <v>1.014</v>
      </c>
      <c r="C254" s="231">
        <v>1.014</v>
      </c>
      <c r="D254" s="231">
        <v>1.012</v>
      </c>
      <c r="E254" s="231">
        <v>1.012</v>
      </c>
      <c r="F254" s="223">
        <v>8752</v>
      </c>
    </row>
    <row r="255" spans="1:6" ht="24.75" customHeight="1">
      <c r="A255" s="230" t="s">
        <v>999</v>
      </c>
      <c r="B255" s="231">
        <v>1.014</v>
      </c>
      <c r="C255" s="231">
        <v>1.014</v>
      </c>
      <c r="D255" s="231">
        <v>1.012</v>
      </c>
      <c r="E255" s="231">
        <v>1.012</v>
      </c>
      <c r="F255" s="223">
        <v>799</v>
      </c>
    </row>
    <row r="256" spans="1:6" ht="24.75" customHeight="1">
      <c r="A256" s="230" t="s">
        <v>1000</v>
      </c>
      <c r="B256" s="231">
        <v>1.014</v>
      </c>
      <c r="C256" s="231">
        <v>1.014</v>
      </c>
      <c r="D256" s="231">
        <v>1.012</v>
      </c>
      <c r="E256" s="231">
        <v>1.012</v>
      </c>
      <c r="F256" s="223">
        <v>799</v>
      </c>
    </row>
    <row r="257" spans="1:6" ht="24.75" customHeight="1">
      <c r="A257" s="230" t="s">
        <v>1001</v>
      </c>
      <c r="B257" s="231">
        <v>1.014</v>
      </c>
      <c r="C257" s="231">
        <v>1.014</v>
      </c>
      <c r="D257" s="231">
        <v>1.012</v>
      </c>
      <c r="E257" s="231">
        <v>1.012</v>
      </c>
      <c r="F257" s="223">
        <v>799</v>
      </c>
    </row>
    <row r="258" spans="1:6" ht="24.75" customHeight="1">
      <c r="A258" s="230" t="s">
        <v>1002</v>
      </c>
      <c r="B258" s="231">
        <v>1.014</v>
      </c>
      <c r="C258" s="231">
        <v>1.0229999999999999</v>
      </c>
      <c r="D258" s="231">
        <v>1.0109999999999999</v>
      </c>
      <c r="E258" s="231">
        <v>1.01</v>
      </c>
      <c r="F258" s="223">
        <v>788</v>
      </c>
    </row>
    <row r="259" spans="1:6" ht="24.75" customHeight="1">
      <c r="A259" s="230" t="s">
        <v>1003</v>
      </c>
      <c r="B259" s="231">
        <v>1.014</v>
      </c>
      <c r="C259" s="231">
        <v>1.014</v>
      </c>
      <c r="D259" s="231">
        <v>1.012</v>
      </c>
      <c r="E259" s="231">
        <v>1.012</v>
      </c>
      <c r="F259" s="223">
        <v>799</v>
      </c>
    </row>
    <row r="260" spans="1:6" ht="24.75" customHeight="1">
      <c r="A260" s="230" t="s">
        <v>1004</v>
      </c>
      <c r="B260" s="231">
        <v>1.014</v>
      </c>
      <c r="C260" s="231">
        <v>1.014</v>
      </c>
      <c r="D260" s="231">
        <v>1.012</v>
      </c>
      <c r="E260" s="231">
        <v>1.012</v>
      </c>
      <c r="F260" s="223">
        <v>799</v>
      </c>
    </row>
    <row r="261" spans="1:6" ht="24.75" customHeight="1">
      <c r="A261" s="230" t="s">
        <v>1005</v>
      </c>
      <c r="B261" s="231">
        <v>1.014</v>
      </c>
      <c r="C261" s="231">
        <v>1.014</v>
      </c>
      <c r="D261" s="231">
        <v>1.012</v>
      </c>
      <c r="E261" s="231">
        <v>1.012</v>
      </c>
      <c r="F261" s="223">
        <v>799</v>
      </c>
    </row>
    <row r="262" spans="1:6" ht="24.75" customHeight="1">
      <c r="A262" s="230" t="s">
        <v>1006</v>
      </c>
      <c r="B262" s="231">
        <v>1.022</v>
      </c>
      <c r="C262" s="231">
        <v>1.0249999999999999</v>
      </c>
      <c r="D262" s="231">
        <v>1.022</v>
      </c>
      <c r="E262" s="231">
        <v>1.02</v>
      </c>
      <c r="F262" s="223">
        <v>721</v>
      </c>
    </row>
    <row r="263" spans="1:6" ht="24.75" customHeight="1">
      <c r="A263" s="230" t="s">
        <v>1007</v>
      </c>
      <c r="B263" s="231">
        <v>1</v>
      </c>
      <c r="C263" s="231">
        <v>1</v>
      </c>
      <c r="D263" s="231">
        <v>1</v>
      </c>
      <c r="E263" s="231">
        <v>1</v>
      </c>
      <c r="F263" s="223">
        <v>798</v>
      </c>
    </row>
    <row r="264" spans="1:6" ht="24.75" customHeight="1">
      <c r="A264" s="230" t="s">
        <v>1008</v>
      </c>
      <c r="B264" s="231">
        <v>1.02</v>
      </c>
      <c r="C264" s="231">
        <v>1.018</v>
      </c>
      <c r="D264" s="231">
        <v>1.018</v>
      </c>
      <c r="E264" s="231">
        <v>1.0149999999999999</v>
      </c>
      <c r="F264" s="223">
        <v>670</v>
      </c>
    </row>
    <row r="265" spans="1:6" ht="24.75" customHeight="1">
      <c r="A265" s="230" t="s">
        <v>1009</v>
      </c>
      <c r="B265" s="231">
        <v>1.0289999999999999</v>
      </c>
      <c r="C265" s="231">
        <v>1.0249999999999999</v>
      </c>
      <c r="D265" s="231">
        <v>1.0329999999999999</v>
      </c>
      <c r="E265" s="231">
        <v>1.03</v>
      </c>
      <c r="F265" s="223">
        <v>759</v>
      </c>
    </row>
    <row r="266" spans="1:6" ht="24.75" customHeight="1">
      <c r="A266" s="230" t="s">
        <v>1010</v>
      </c>
      <c r="B266" s="231">
        <v>1.0069999999999999</v>
      </c>
      <c r="C266" s="231">
        <v>1.006</v>
      </c>
      <c r="D266" s="231">
        <v>1.0069999999999999</v>
      </c>
      <c r="E266" s="231">
        <v>1.0049999999999999</v>
      </c>
      <c r="F266" s="223">
        <v>671</v>
      </c>
    </row>
    <row r="267" spans="1:6" ht="24.75" customHeight="1">
      <c r="A267" s="230" t="s">
        <v>1011</v>
      </c>
      <c r="B267" s="231">
        <v>1.014</v>
      </c>
      <c r="C267" s="231">
        <v>1.014</v>
      </c>
      <c r="D267" s="231">
        <v>1.012</v>
      </c>
      <c r="E267" s="231">
        <v>1.012</v>
      </c>
      <c r="F267" s="223">
        <v>799</v>
      </c>
    </row>
    <row r="268" spans="1:6" ht="24.75" customHeight="1">
      <c r="A268" s="230" t="s">
        <v>1012</v>
      </c>
      <c r="B268" s="231">
        <v>1</v>
      </c>
      <c r="C268" s="231">
        <v>1</v>
      </c>
      <c r="D268" s="231">
        <v>1</v>
      </c>
      <c r="E268" s="231">
        <v>1</v>
      </c>
      <c r="F268" s="223">
        <v>785</v>
      </c>
    </row>
    <row r="269" spans="1:6" ht="24.75" customHeight="1">
      <c r="A269" s="230" t="s">
        <v>1013</v>
      </c>
      <c r="B269" s="231">
        <v>0.998</v>
      </c>
      <c r="C269" s="231">
        <v>1.002</v>
      </c>
      <c r="D269" s="231">
        <v>1.0009999999999999</v>
      </c>
      <c r="E269" s="231">
        <v>0.998</v>
      </c>
      <c r="F269" s="223">
        <v>643</v>
      </c>
    </row>
    <row r="270" spans="1:6" ht="24.75" customHeight="1">
      <c r="A270" s="230" t="s">
        <v>1014</v>
      </c>
      <c r="B270" s="231">
        <v>1</v>
      </c>
      <c r="C270" s="231">
        <v>1</v>
      </c>
      <c r="D270" s="231">
        <v>1</v>
      </c>
      <c r="E270" s="231">
        <v>1</v>
      </c>
      <c r="F270" s="223">
        <v>760</v>
      </c>
    </row>
    <row r="271" spans="1:6" ht="24.75" customHeight="1">
      <c r="A271" s="230" t="s">
        <v>1015</v>
      </c>
      <c r="B271" s="231">
        <v>1</v>
      </c>
      <c r="C271" s="231">
        <v>1</v>
      </c>
      <c r="D271" s="231">
        <v>1</v>
      </c>
      <c r="E271" s="231">
        <v>1</v>
      </c>
      <c r="F271" s="223">
        <v>572</v>
      </c>
    </row>
    <row r="272" spans="1:6" ht="24.75" customHeight="1">
      <c r="A272" s="230" t="s">
        <v>1016</v>
      </c>
      <c r="B272" s="231">
        <v>1</v>
      </c>
      <c r="C272" s="231">
        <v>1</v>
      </c>
      <c r="D272" s="231">
        <v>1</v>
      </c>
      <c r="E272" s="231">
        <v>1</v>
      </c>
      <c r="F272" s="223">
        <v>8743</v>
      </c>
    </row>
    <row r="273" spans="1:6" ht="24.75" customHeight="1">
      <c r="A273" s="230" t="s">
        <v>1017</v>
      </c>
      <c r="B273" s="231">
        <v>1.014</v>
      </c>
      <c r="C273" s="231">
        <v>1.014</v>
      </c>
      <c r="D273" s="231">
        <v>1.012</v>
      </c>
      <c r="E273" s="231">
        <v>1.012</v>
      </c>
      <c r="F273" s="223">
        <v>799</v>
      </c>
    </row>
    <row r="274" spans="1:6" ht="24.75" customHeight="1">
      <c r="A274" s="230" t="s">
        <v>1018</v>
      </c>
      <c r="B274" s="231">
        <v>1.014</v>
      </c>
      <c r="C274" s="231">
        <v>1.014</v>
      </c>
      <c r="D274" s="231">
        <v>1.012</v>
      </c>
      <c r="E274" s="231">
        <v>1.012</v>
      </c>
      <c r="F274" s="223">
        <v>799</v>
      </c>
    </row>
    <row r="275" spans="1:6" ht="24.75" customHeight="1">
      <c r="A275" s="230" t="s">
        <v>1019</v>
      </c>
      <c r="B275" s="231">
        <v>1.014</v>
      </c>
      <c r="C275" s="231">
        <v>1.014</v>
      </c>
      <c r="D275" s="231">
        <v>1.012</v>
      </c>
      <c r="E275" s="231">
        <v>1.012</v>
      </c>
      <c r="F275" s="223">
        <v>799</v>
      </c>
    </row>
    <row r="276" spans="1:6" ht="24.75" customHeight="1">
      <c r="A276" s="230" t="s">
        <v>1020</v>
      </c>
      <c r="B276" s="231">
        <v>0.99099999999999999</v>
      </c>
      <c r="C276" s="231">
        <v>0.99099999999999999</v>
      </c>
      <c r="D276" s="231">
        <v>0.99099999999999999</v>
      </c>
      <c r="E276" s="231">
        <v>0.99099999999999999</v>
      </c>
      <c r="F276" s="223">
        <v>663</v>
      </c>
    </row>
    <row r="277" spans="1:6" ht="24.75" customHeight="1">
      <c r="A277" s="230" t="s">
        <v>1021</v>
      </c>
      <c r="B277" s="231">
        <v>1.014</v>
      </c>
      <c r="C277" s="231">
        <v>1.014</v>
      </c>
      <c r="D277" s="231">
        <v>1.012</v>
      </c>
      <c r="E277" s="231">
        <v>1.012</v>
      </c>
      <c r="F277" s="223">
        <v>799</v>
      </c>
    </row>
    <row r="278" spans="1:6" ht="24.75" customHeight="1">
      <c r="A278" s="230" t="s">
        <v>1022</v>
      </c>
      <c r="B278" s="231">
        <v>1.014</v>
      </c>
      <c r="C278" s="231">
        <v>1.014</v>
      </c>
      <c r="D278" s="231">
        <v>1.012</v>
      </c>
      <c r="E278" s="231">
        <v>1.012</v>
      </c>
      <c r="F278" s="223">
        <v>799</v>
      </c>
    </row>
    <row r="279" spans="1:6" ht="24.75" customHeight="1">
      <c r="A279" s="230" t="s">
        <v>1023</v>
      </c>
      <c r="B279" s="231">
        <v>0.95499999999999996</v>
      </c>
      <c r="C279" s="231">
        <v>0.95699999999999996</v>
      </c>
      <c r="D279" s="231">
        <v>0.96199999999999997</v>
      </c>
      <c r="E279" s="231">
        <v>0.96199999999999997</v>
      </c>
      <c r="F279" s="223">
        <v>683</v>
      </c>
    </row>
    <row r="280" spans="1:6" ht="24.75" customHeight="1">
      <c r="A280" s="230" t="s">
        <v>1024</v>
      </c>
      <c r="B280" s="231">
        <v>0.93300000000000005</v>
      </c>
      <c r="C280" s="231">
        <v>0.93600000000000005</v>
      </c>
      <c r="D280" s="231">
        <v>0.93400000000000005</v>
      </c>
      <c r="E280" s="231">
        <v>0.93500000000000005</v>
      </c>
      <c r="F280" s="223">
        <v>733</v>
      </c>
    </row>
    <row r="281" spans="1:6" ht="24.75" customHeight="1">
      <c r="A281" s="230" t="s">
        <v>1025</v>
      </c>
      <c r="B281" s="231">
        <v>1</v>
      </c>
      <c r="C281" s="231">
        <v>1</v>
      </c>
      <c r="D281" s="231">
        <v>1</v>
      </c>
      <c r="E281" s="231">
        <v>1</v>
      </c>
      <c r="F281" s="223">
        <v>752</v>
      </c>
    </row>
    <row r="282" spans="1:6" ht="24.75" customHeight="1">
      <c r="A282" s="230" t="s">
        <v>1026</v>
      </c>
      <c r="B282" s="231">
        <v>1</v>
      </c>
      <c r="C282" s="231">
        <v>1</v>
      </c>
      <c r="D282" s="231">
        <v>1</v>
      </c>
      <c r="E282" s="231">
        <v>1</v>
      </c>
      <c r="F282" s="223">
        <v>573</v>
      </c>
    </row>
    <row r="283" spans="1:6" ht="24.75" customHeight="1">
      <c r="A283" s="230" t="s">
        <v>1027</v>
      </c>
      <c r="B283" s="231">
        <v>1.0249999999999999</v>
      </c>
      <c r="C283" s="231">
        <v>1.0249999999999999</v>
      </c>
      <c r="D283" s="231">
        <v>1.0229999999999999</v>
      </c>
      <c r="E283" s="231">
        <v>1.0229999999999999</v>
      </c>
      <c r="F283" s="223">
        <v>770</v>
      </c>
    </row>
    <row r="284" spans="1:6" ht="24.75" customHeight="1">
      <c r="A284" s="230" t="s">
        <v>1028</v>
      </c>
      <c r="B284" s="231">
        <v>1.014</v>
      </c>
      <c r="C284" s="231">
        <v>1.014</v>
      </c>
      <c r="D284" s="231">
        <v>1.012</v>
      </c>
      <c r="E284" s="231">
        <v>1.012</v>
      </c>
      <c r="F284" s="223">
        <v>799</v>
      </c>
    </row>
    <row r="285" spans="1:6" ht="24.75" customHeight="1">
      <c r="A285" s="230" t="s">
        <v>1029</v>
      </c>
      <c r="B285" s="231">
        <v>1.014</v>
      </c>
      <c r="C285" s="231">
        <v>1.014</v>
      </c>
      <c r="D285" s="231">
        <v>1.012</v>
      </c>
      <c r="E285" s="231">
        <v>1.012</v>
      </c>
      <c r="F285" s="223">
        <v>799</v>
      </c>
    </row>
    <row r="286" spans="1:6" ht="24.75" customHeight="1">
      <c r="A286" s="230" t="s">
        <v>1030</v>
      </c>
      <c r="B286" s="231">
        <v>1.0269999999999999</v>
      </c>
      <c r="C286" s="231">
        <v>1.024</v>
      </c>
      <c r="D286" s="231">
        <v>1.024</v>
      </c>
      <c r="E286" s="231">
        <v>1.02</v>
      </c>
      <c r="F286" s="223">
        <v>700</v>
      </c>
    </row>
    <row r="287" spans="1:6" ht="24.75" customHeight="1">
      <c r="A287" s="230" t="s">
        <v>1031</v>
      </c>
      <c r="B287" s="231">
        <v>1.014</v>
      </c>
      <c r="C287" s="231">
        <v>1.014</v>
      </c>
      <c r="D287" s="231">
        <v>1.012</v>
      </c>
      <c r="E287" s="231">
        <v>1.012</v>
      </c>
      <c r="F287" s="223">
        <v>799</v>
      </c>
    </row>
    <row r="288" spans="1:6" ht="24.75" customHeight="1">
      <c r="A288" s="230" t="s">
        <v>1032</v>
      </c>
      <c r="B288" s="231">
        <v>1.014</v>
      </c>
      <c r="C288" s="231">
        <v>1.014</v>
      </c>
      <c r="D288" s="231">
        <v>1.012</v>
      </c>
      <c r="E288" s="231">
        <v>1.012</v>
      </c>
      <c r="F288" s="223">
        <v>799</v>
      </c>
    </row>
    <row r="289" spans="1:6" ht="24.75" customHeight="1">
      <c r="A289" s="230" t="s">
        <v>1033</v>
      </c>
      <c r="B289" s="231">
        <v>1.026</v>
      </c>
      <c r="C289" s="231">
        <v>1.0269999999999999</v>
      </c>
      <c r="D289" s="231">
        <v>1.0289999999999999</v>
      </c>
      <c r="E289" s="231">
        <v>1.03</v>
      </c>
      <c r="F289" s="223">
        <v>568</v>
      </c>
    </row>
    <row r="290" spans="1:6" ht="24.75" customHeight="1">
      <c r="A290" s="230" t="s">
        <v>1034</v>
      </c>
      <c r="B290" s="231">
        <v>1.014</v>
      </c>
      <c r="C290" s="231">
        <v>1.014</v>
      </c>
      <c r="D290" s="231">
        <v>1.012</v>
      </c>
      <c r="E290" s="231">
        <v>1.012</v>
      </c>
      <c r="F290" s="223">
        <v>799</v>
      </c>
    </row>
    <row r="291" spans="1:6" ht="24.75" customHeight="1">
      <c r="A291" s="230" t="s">
        <v>1035</v>
      </c>
      <c r="B291" s="231">
        <v>1.014</v>
      </c>
      <c r="C291" s="231">
        <v>1.014</v>
      </c>
      <c r="D291" s="231">
        <v>1.012</v>
      </c>
      <c r="E291" s="231">
        <v>1.012</v>
      </c>
      <c r="F291" s="223">
        <v>799</v>
      </c>
    </row>
    <row r="292" spans="1:6" ht="24.75" customHeight="1">
      <c r="A292" s="230" t="s">
        <v>1036</v>
      </c>
      <c r="B292" s="231">
        <v>1.014</v>
      </c>
      <c r="C292" s="231">
        <v>1.014</v>
      </c>
      <c r="D292" s="231">
        <v>1.012</v>
      </c>
      <c r="E292" s="231">
        <v>1.012</v>
      </c>
      <c r="F292" s="223">
        <v>799</v>
      </c>
    </row>
    <row r="293" spans="1:6" ht="24.75" customHeight="1">
      <c r="A293" s="230" t="s">
        <v>1037</v>
      </c>
      <c r="B293" s="231">
        <v>1.014</v>
      </c>
      <c r="C293" s="231">
        <v>1.014</v>
      </c>
      <c r="D293" s="231">
        <v>1.012</v>
      </c>
      <c r="E293" s="231">
        <v>1.012</v>
      </c>
      <c r="F293" s="223">
        <v>799</v>
      </c>
    </row>
    <row r="294" spans="1:6" ht="24.75" customHeight="1">
      <c r="A294" s="230" t="s">
        <v>1038</v>
      </c>
      <c r="B294" s="231">
        <v>1.014</v>
      </c>
      <c r="C294" s="231">
        <v>1.014</v>
      </c>
      <c r="D294" s="231">
        <v>1.012</v>
      </c>
      <c r="E294" s="231">
        <v>1.012</v>
      </c>
      <c r="F294" s="223">
        <v>799</v>
      </c>
    </row>
    <row r="295" spans="1:6" ht="24.75" customHeight="1">
      <c r="A295" s="230" t="s">
        <v>1039</v>
      </c>
      <c r="B295" s="231">
        <v>1.014</v>
      </c>
      <c r="C295" s="231">
        <v>1.014</v>
      </c>
      <c r="D295" s="231">
        <v>1.012</v>
      </c>
      <c r="E295" s="231">
        <v>1.012</v>
      </c>
      <c r="F295" s="223">
        <v>799</v>
      </c>
    </row>
    <row r="296" spans="1:6" ht="24.75" customHeight="1">
      <c r="A296" s="230" t="s">
        <v>1040</v>
      </c>
      <c r="B296" s="231">
        <v>1.014</v>
      </c>
      <c r="C296" s="231">
        <v>1.014</v>
      </c>
      <c r="D296" s="231">
        <v>1.012</v>
      </c>
      <c r="E296" s="231">
        <v>1.012</v>
      </c>
      <c r="F296" s="223">
        <v>799</v>
      </c>
    </row>
    <row r="297" spans="1:6" ht="24.75" customHeight="1">
      <c r="A297" s="230" t="s">
        <v>1041</v>
      </c>
      <c r="B297" s="231">
        <v>1.014</v>
      </c>
      <c r="C297" s="231">
        <v>1.014</v>
      </c>
      <c r="D297" s="231">
        <v>1.012</v>
      </c>
      <c r="E297" s="231">
        <v>1.012</v>
      </c>
      <c r="F297" s="223">
        <v>799</v>
      </c>
    </row>
    <row r="298" spans="1:6" ht="24.75" customHeight="1">
      <c r="A298" s="230" t="s">
        <v>1042</v>
      </c>
      <c r="B298" s="231">
        <v>1.014</v>
      </c>
      <c r="C298" s="231">
        <v>1.014</v>
      </c>
      <c r="D298" s="231">
        <v>1.012</v>
      </c>
      <c r="E298" s="231">
        <v>1.012</v>
      </c>
      <c r="F298" s="223">
        <v>799</v>
      </c>
    </row>
    <row r="299" spans="1:6" ht="24.75" customHeight="1">
      <c r="A299" s="230" t="s">
        <v>1043</v>
      </c>
      <c r="B299" s="231">
        <v>1.014</v>
      </c>
      <c r="C299" s="231">
        <v>1.014</v>
      </c>
      <c r="D299" s="231">
        <v>1.012</v>
      </c>
      <c r="E299" s="231">
        <v>1.012</v>
      </c>
      <c r="F299" s="223">
        <v>799</v>
      </c>
    </row>
    <row r="300" spans="1:6" ht="24.75" customHeight="1">
      <c r="A300" s="230" t="s">
        <v>1044</v>
      </c>
      <c r="B300" s="231">
        <v>1.014</v>
      </c>
      <c r="C300" s="231">
        <v>1.014</v>
      </c>
      <c r="D300" s="231">
        <v>1.012</v>
      </c>
      <c r="E300" s="231">
        <v>1.012</v>
      </c>
      <c r="F300" s="223">
        <v>799</v>
      </c>
    </row>
    <row r="301" spans="1:6" ht="24.75" customHeight="1">
      <c r="A301" s="230" t="s">
        <v>1045</v>
      </c>
      <c r="B301" s="231">
        <v>1.014</v>
      </c>
      <c r="C301" s="231">
        <v>1.014</v>
      </c>
      <c r="D301" s="231">
        <v>1.012</v>
      </c>
      <c r="E301" s="231">
        <v>1.012</v>
      </c>
      <c r="F301" s="223">
        <v>799</v>
      </c>
    </row>
    <row r="302" spans="1:6" ht="24.75" customHeight="1">
      <c r="A302" s="230" t="s">
        <v>1046</v>
      </c>
      <c r="B302" s="231">
        <v>1.014</v>
      </c>
      <c r="C302" s="231">
        <v>1.014</v>
      </c>
      <c r="D302" s="231">
        <v>1.012</v>
      </c>
      <c r="E302" s="231">
        <v>1.012</v>
      </c>
      <c r="F302" s="223">
        <v>799</v>
      </c>
    </row>
    <row r="303" spans="1:6" ht="24.75" customHeight="1">
      <c r="A303" s="230" t="s">
        <v>1047</v>
      </c>
      <c r="B303" s="231">
        <v>1.014</v>
      </c>
      <c r="C303" s="231">
        <v>1.014</v>
      </c>
      <c r="D303" s="231">
        <v>1.012</v>
      </c>
      <c r="E303" s="231">
        <v>1.012</v>
      </c>
      <c r="F303" s="223">
        <v>799</v>
      </c>
    </row>
    <row r="304" spans="1:6" ht="24.75" customHeight="1">
      <c r="A304" s="230" t="s">
        <v>1048</v>
      </c>
      <c r="B304" s="231">
        <v>1.014</v>
      </c>
      <c r="C304" s="231">
        <v>1.014</v>
      </c>
      <c r="D304" s="231">
        <v>1.012</v>
      </c>
      <c r="E304" s="231">
        <v>1.012</v>
      </c>
      <c r="F304" s="223">
        <v>799</v>
      </c>
    </row>
    <row r="305" spans="1:6" ht="24.75" customHeight="1">
      <c r="A305" s="230" t="s">
        <v>1049</v>
      </c>
      <c r="B305" s="231">
        <v>1.014</v>
      </c>
      <c r="C305" s="231">
        <v>1.014</v>
      </c>
      <c r="D305" s="231">
        <v>1.012</v>
      </c>
      <c r="E305" s="231">
        <v>1.012</v>
      </c>
      <c r="F305" s="223">
        <v>799</v>
      </c>
    </row>
    <row r="306" spans="1:6" ht="24.75" customHeight="1">
      <c r="A306" s="230" t="s">
        <v>1050</v>
      </c>
      <c r="B306" s="231">
        <v>1.014</v>
      </c>
      <c r="C306" s="231">
        <v>1.014</v>
      </c>
      <c r="D306" s="231">
        <v>1.012</v>
      </c>
      <c r="E306" s="231">
        <v>1.012</v>
      </c>
      <c r="F306" s="223">
        <v>799</v>
      </c>
    </row>
    <row r="307" spans="1:6" ht="24.75" customHeight="1">
      <c r="A307" s="230" t="s">
        <v>1051</v>
      </c>
      <c r="B307" s="231">
        <v>1.014</v>
      </c>
      <c r="C307" s="231">
        <v>1.014</v>
      </c>
      <c r="D307" s="231">
        <v>1.012</v>
      </c>
      <c r="E307" s="231">
        <v>1.012</v>
      </c>
      <c r="F307" s="223">
        <v>799</v>
      </c>
    </row>
    <row r="308" spans="1:6" ht="24.75" customHeight="1">
      <c r="A308" s="230" t="s">
        <v>1052</v>
      </c>
      <c r="B308" s="231">
        <v>1.014</v>
      </c>
      <c r="C308" s="231">
        <v>1.014</v>
      </c>
      <c r="D308" s="231">
        <v>1.012</v>
      </c>
      <c r="E308" s="231">
        <v>1.012</v>
      </c>
      <c r="F308" s="223">
        <v>799</v>
      </c>
    </row>
    <row r="309" spans="1:6" ht="24.75" customHeight="1">
      <c r="A309" s="230" t="s">
        <v>1053</v>
      </c>
      <c r="B309" s="231">
        <v>1.014</v>
      </c>
      <c r="C309" s="231">
        <v>1.014</v>
      </c>
      <c r="D309" s="231">
        <v>1.012</v>
      </c>
      <c r="E309" s="231">
        <v>1.012</v>
      </c>
      <c r="F309" s="223">
        <v>799</v>
      </c>
    </row>
    <row r="310" spans="1:6" ht="24.75" customHeight="1">
      <c r="A310" s="230" t="s">
        <v>1054</v>
      </c>
      <c r="B310" s="231">
        <v>1.014</v>
      </c>
      <c r="C310" s="231">
        <v>1.014</v>
      </c>
      <c r="D310" s="231">
        <v>1.012</v>
      </c>
      <c r="E310" s="231">
        <v>1.012</v>
      </c>
      <c r="F310" s="223">
        <v>799</v>
      </c>
    </row>
    <row r="311" spans="1:6" ht="24.75" customHeight="1">
      <c r="A311" s="230" t="s">
        <v>1055</v>
      </c>
      <c r="B311" s="231">
        <v>1.014</v>
      </c>
      <c r="C311" s="231">
        <v>1.014</v>
      </c>
      <c r="D311" s="231">
        <v>1.012</v>
      </c>
      <c r="E311" s="231">
        <v>1.012</v>
      </c>
      <c r="F311" s="223">
        <v>799</v>
      </c>
    </row>
    <row r="312" spans="1:6" ht="24.75" customHeight="1">
      <c r="A312" s="230" t="s">
        <v>1056</v>
      </c>
      <c r="B312" s="231">
        <v>1.014</v>
      </c>
      <c r="C312" s="231">
        <v>1.014</v>
      </c>
      <c r="D312" s="231">
        <v>1.012</v>
      </c>
      <c r="E312" s="231">
        <v>1.012</v>
      </c>
      <c r="F312" s="223">
        <v>799</v>
      </c>
    </row>
    <row r="313" spans="1:6" ht="24.75" customHeight="1">
      <c r="A313" s="230" t="s">
        <v>1057</v>
      </c>
      <c r="B313" s="231">
        <v>1.014</v>
      </c>
      <c r="C313" s="231">
        <v>1.014</v>
      </c>
      <c r="D313" s="231">
        <v>1.012</v>
      </c>
      <c r="E313" s="231">
        <v>1.012</v>
      </c>
      <c r="F313" s="223">
        <v>799</v>
      </c>
    </row>
    <row r="314" spans="1:6" ht="24.75" customHeight="1">
      <c r="A314" s="230" t="s">
        <v>1058</v>
      </c>
      <c r="B314" s="231">
        <v>1.014</v>
      </c>
      <c r="C314" s="231">
        <v>1.014</v>
      </c>
      <c r="D314" s="231">
        <v>1.012</v>
      </c>
      <c r="E314" s="231">
        <v>1.012</v>
      </c>
      <c r="F314" s="223">
        <v>799</v>
      </c>
    </row>
    <row r="315" spans="1:6" ht="24.75" customHeight="1">
      <c r="A315" s="230" t="s">
        <v>1059</v>
      </c>
      <c r="B315" s="231">
        <v>1.014</v>
      </c>
      <c r="C315" s="231">
        <v>1.014</v>
      </c>
      <c r="D315" s="231">
        <v>1.012</v>
      </c>
      <c r="E315" s="231">
        <v>1.012</v>
      </c>
      <c r="F315" s="223">
        <v>799</v>
      </c>
    </row>
    <row r="316" spans="1:6" ht="24.75" customHeight="1">
      <c r="A316" s="230" t="s">
        <v>1060</v>
      </c>
      <c r="B316" s="231">
        <v>1.014</v>
      </c>
      <c r="C316" s="231">
        <v>1.014</v>
      </c>
      <c r="D316" s="231">
        <v>1.012</v>
      </c>
      <c r="E316" s="231">
        <v>1.012</v>
      </c>
      <c r="F316" s="223">
        <v>799</v>
      </c>
    </row>
    <row r="317" spans="1:6" ht="24.75" customHeight="1">
      <c r="A317" s="230" t="s">
        <v>1061</v>
      </c>
      <c r="B317" s="231">
        <v>1.014</v>
      </c>
      <c r="C317" s="231">
        <v>1.014</v>
      </c>
      <c r="D317" s="231">
        <v>1.012</v>
      </c>
      <c r="E317" s="231">
        <v>1.012</v>
      </c>
      <c r="F317" s="223">
        <v>799</v>
      </c>
    </row>
    <row r="318" spans="1:6" ht="24.75" customHeight="1">
      <c r="A318" s="230" t="s">
        <v>1062</v>
      </c>
      <c r="B318" s="231">
        <v>1.014</v>
      </c>
      <c r="C318" s="231">
        <v>1.014</v>
      </c>
      <c r="D318" s="231">
        <v>1.012</v>
      </c>
      <c r="E318" s="231">
        <v>1.012</v>
      </c>
      <c r="F318" s="223">
        <v>799</v>
      </c>
    </row>
    <row r="319" spans="1:6" ht="24.75" customHeight="1">
      <c r="A319" s="230" t="s">
        <v>1063</v>
      </c>
      <c r="B319" s="231">
        <v>1.014</v>
      </c>
      <c r="C319" s="231">
        <v>1.014</v>
      </c>
      <c r="D319" s="231">
        <v>1.012</v>
      </c>
      <c r="E319" s="231">
        <v>1.012</v>
      </c>
      <c r="F319" s="223">
        <v>799</v>
      </c>
    </row>
    <row r="320" spans="1:6" ht="24.75" customHeight="1">
      <c r="A320" s="230" t="s">
        <v>1064</v>
      </c>
      <c r="B320" s="231">
        <v>1.014</v>
      </c>
      <c r="C320" s="231">
        <v>1.014</v>
      </c>
      <c r="D320" s="231">
        <v>1.012</v>
      </c>
      <c r="E320" s="231">
        <v>1.012</v>
      </c>
      <c r="F320" s="223">
        <v>799</v>
      </c>
    </row>
    <row r="321" spans="1:6" ht="24.75" customHeight="1">
      <c r="A321" s="230" t="s">
        <v>1065</v>
      </c>
      <c r="B321" s="231">
        <v>1.014</v>
      </c>
      <c r="C321" s="231">
        <v>1.014</v>
      </c>
      <c r="D321" s="231">
        <v>1.012</v>
      </c>
      <c r="E321" s="231">
        <v>1.012</v>
      </c>
      <c r="F321" s="223">
        <v>799</v>
      </c>
    </row>
    <row r="322" spans="1:6" ht="24.75" customHeight="1">
      <c r="A322" s="230" t="s">
        <v>1066</v>
      </c>
      <c r="B322" s="231">
        <v>1.014</v>
      </c>
      <c r="C322" s="231">
        <v>1.014</v>
      </c>
      <c r="D322" s="231">
        <v>1.012</v>
      </c>
      <c r="E322" s="231">
        <v>1.012</v>
      </c>
      <c r="F322" s="223">
        <v>799</v>
      </c>
    </row>
    <row r="323" spans="1:6" ht="24.75" customHeight="1">
      <c r="A323" s="230" t="s">
        <v>1067</v>
      </c>
      <c r="B323" s="231">
        <v>1.014</v>
      </c>
      <c r="C323" s="231">
        <v>1.014</v>
      </c>
      <c r="D323" s="231">
        <v>1.012</v>
      </c>
      <c r="E323" s="231">
        <v>1.012</v>
      </c>
      <c r="F323" s="223">
        <v>799</v>
      </c>
    </row>
    <row r="324" spans="1:6" ht="24.75" customHeight="1">
      <c r="A324" s="230" t="s">
        <v>1068</v>
      </c>
      <c r="B324" s="231">
        <v>1.014</v>
      </c>
      <c r="C324" s="231">
        <v>1.014</v>
      </c>
      <c r="D324" s="231">
        <v>1.012</v>
      </c>
      <c r="E324" s="231">
        <v>1.012</v>
      </c>
      <c r="F324" s="223">
        <v>799</v>
      </c>
    </row>
    <row r="325" spans="1:6" ht="24.75" customHeight="1">
      <c r="A325" s="230" t="s">
        <v>1069</v>
      </c>
      <c r="B325" s="231">
        <v>1.014</v>
      </c>
      <c r="C325" s="231">
        <v>1.014</v>
      </c>
      <c r="D325" s="231">
        <v>1.012</v>
      </c>
      <c r="E325" s="231">
        <v>1.012</v>
      </c>
      <c r="F325" s="223">
        <v>799</v>
      </c>
    </row>
    <row r="326" spans="1:6" ht="24.75" customHeight="1">
      <c r="A326" s="230" t="s">
        <v>1070</v>
      </c>
      <c r="B326" s="231">
        <v>1.014</v>
      </c>
      <c r="C326" s="231">
        <v>1.014</v>
      </c>
      <c r="D326" s="231">
        <v>1.012</v>
      </c>
      <c r="E326" s="231">
        <v>1.012</v>
      </c>
      <c r="F326" s="223">
        <v>799</v>
      </c>
    </row>
    <row r="327" spans="1:6" ht="24.75" customHeight="1">
      <c r="A327" s="230" t="s">
        <v>1071</v>
      </c>
      <c r="B327" s="231">
        <v>1.014</v>
      </c>
      <c r="C327" s="231">
        <v>1.014</v>
      </c>
      <c r="D327" s="231">
        <v>1.012</v>
      </c>
      <c r="E327" s="231">
        <v>1.012</v>
      </c>
      <c r="F327" s="223">
        <v>799</v>
      </c>
    </row>
    <row r="328" spans="1:6" ht="24.75" customHeight="1">
      <c r="A328" s="230" t="s">
        <v>1072</v>
      </c>
      <c r="B328" s="231">
        <v>1.014</v>
      </c>
      <c r="C328" s="231">
        <v>1.014</v>
      </c>
      <c r="D328" s="231">
        <v>1.012</v>
      </c>
      <c r="E328" s="231">
        <v>1.012</v>
      </c>
      <c r="F328" s="223">
        <v>799</v>
      </c>
    </row>
    <row r="330" spans="1:6" ht="30.75" customHeight="1">
      <c r="A330" s="254" t="s">
        <v>484</v>
      </c>
      <c r="B330" s="305"/>
      <c r="C330" s="305"/>
      <c r="D330" s="305"/>
      <c r="E330" s="305"/>
      <c r="F330" s="255"/>
    </row>
    <row r="331" spans="1:6" ht="30" customHeight="1">
      <c r="A331" s="254" t="s">
        <v>62</v>
      </c>
      <c r="B331" s="305"/>
      <c r="C331" s="305"/>
      <c r="D331" s="305"/>
      <c r="E331" s="305"/>
      <c r="F331" s="255"/>
    </row>
    <row r="332" spans="1:6" ht="30.75" customHeight="1">
      <c r="A332" s="21" t="s">
        <v>720</v>
      </c>
      <c r="B332" s="21" t="s">
        <v>56</v>
      </c>
      <c r="C332" s="21" t="s">
        <v>57</v>
      </c>
      <c r="D332" s="21" t="s">
        <v>58</v>
      </c>
      <c r="E332" s="21" t="s">
        <v>59</v>
      </c>
      <c r="F332" s="21" t="s">
        <v>60</v>
      </c>
    </row>
    <row r="333" spans="1:6" ht="24.75" customHeight="1">
      <c r="A333" s="230" t="s">
        <v>755</v>
      </c>
      <c r="B333" s="231">
        <v>1.026</v>
      </c>
      <c r="C333" s="231">
        <v>1.0269999999999999</v>
      </c>
      <c r="D333" s="231">
        <v>1.0289999999999999</v>
      </c>
      <c r="E333" s="231">
        <v>1.03</v>
      </c>
      <c r="F333" s="235">
        <v>530</v>
      </c>
    </row>
    <row r="334" spans="1:6" ht="24.75" customHeight="1">
      <c r="A334" s="230" t="s">
        <v>756</v>
      </c>
      <c r="B334" s="231">
        <v>1.026</v>
      </c>
      <c r="C334" s="231">
        <v>1.0269999999999999</v>
      </c>
      <c r="D334" s="231">
        <v>1.0289999999999999</v>
      </c>
      <c r="E334" s="231">
        <v>1.03</v>
      </c>
      <c r="F334" s="235">
        <v>520</v>
      </c>
    </row>
    <row r="335" spans="1:6" ht="24.75" customHeight="1">
      <c r="A335" s="230" t="s">
        <v>757</v>
      </c>
      <c r="B335" s="231">
        <v>1.026</v>
      </c>
      <c r="C335" s="231">
        <v>1.0269999999999999</v>
      </c>
      <c r="D335" s="231">
        <v>1.0289999999999999</v>
      </c>
      <c r="E335" s="231">
        <v>1.03</v>
      </c>
      <c r="F335" s="235">
        <v>520</v>
      </c>
    </row>
    <row r="336" spans="1:6" ht="24.75" customHeight="1">
      <c r="A336" s="230" t="s">
        <v>758</v>
      </c>
      <c r="B336" s="231">
        <v>1.026</v>
      </c>
      <c r="C336" s="231">
        <v>1.0269999999999999</v>
      </c>
      <c r="D336" s="231">
        <v>1.0289999999999999</v>
      </c>
      <c r="E336" s="231">
        <v>1.03</v>
      </c>
      <c r="F336" s="235">
        <v>522</v>
      </c>
    </row>
    <row r="337" spans="1:6" ht="24.75" customHeight="1">
      <c r="A337" s="230" t="s">
        <v>759</v>
      </c>
      <c r="B337" s="231">
        <v>1.026</v>
      </c>
      <c r="C337" s="231">
        <v>1.0269999999999999</v>
      </c>
      <c r="D337" s="231">
        <v>1.0289999999999999</v>
      </c>
      <c r="E337" s="231">
        <v>1.03</v>
      </c>
      <c r="F337" s="235">
        <v>522</v>
      </c>
    </row>
    <row r="338" spans="1:6" ht="24.75" customHeight="1">
      <c r="A338" s="230" t="s">
        <v>760</v>
      </c>
      <c r="B338" s="231">
        <v>1.026</v>
      </c>
      <c r="C338" s="231">
        <v>1.0269999999999999</v>
      </c>
      <c r="D338" s="231">
        <v>1.0289999999999999</v>
      </c>
      <c r="E338" s="231">
        <v>1.03</v>
      </c>
      <c r="F338" s="235">
        <v>522</v>
      </c>
    </row>
    <row r="339" spans="1:6" ht="24.75" customHeight="1">
      <c r="A339" s="230" t="s">
        <v>761</v>
      </c>
      <c r="B339" s="231">
        <v>1.026</v>
      </c>
      <c r="C339" s="231">
        <v>1.0269999999999999</v>
      </c>
      <c r="D339" s="231">
        <v>1.0289999999999999</v>
      </c>
      <c r="E339" s="231">
        <v>1.03</v>
      </c>
      <c r="F339" s="235">
        <v>523</v>
      </c>
    </row>
    <row r="340" spans="1:6" ht="24.75" customHeight="1">
      <c r="A340" s="230" t="s">
        <v>762</v>
      </c>
      <c r="B340" s="231">
        <v>1.026</v>
      </c>
      <c r="C340" s="231">
        <v>1.0269999999999999</v>
      </c>
      <c r="D340" s="231">
        <v>1.0289999999999999</v>
      </c>
      <c r="E340" s="231">
        <v>1.03</v>
      </c>
      <c r="F340" s="235">
        <v>524</v>
      </c>
    </row>
    <row r="341" spans="1:6" ht="24.75" customHeight="1">
      <c r="A341" s="230" t="s">
        <v>763</v>
      </c>
      <c r="B341" s="231">
        <v>1.026</v>
      </c>
      <c r="C341" s="231">
        <v>1.0269999999999999</v>
      </c>
      <c r="D341" s="231">
        <v>1.0289999999999999</v>
      </c>
      <c r="E341" s="231">
        <v>1.03</v>
      </c>
      <c r="F341" s="235">
        <v>525</v>
      </c>
    </row>
    <row r="342" spans="1:6" ht="24.75" customHeight="1">
      <c r="A342" s="230" t="s">
        <v>764</v>
      </c>
      <c r="B342" s="231">
        <v>1.026</v>
      </c>
      <c r="C342" s="231">
        <v>1.0269999999999999</v>
      </c>
      <c r="D342" s="231">
        <v>1.0289999999999999</v>
      </c>
      <c r="E342" s="231">
        <v>1.03</v>
      </c>
      <c r="F342" s="235">
        <v>526</v>
      </c>
    </row>
    <row r="343" spans="1:6" ht="24.75" customHeight="1">
      <c r="A343" s="230" t="s">
        <v>765</v>
      </c>
      <c r="B343" s="231">
        <v>1.026</v>
      </c>
      <c r="C343" s="231">
        <v>1.0269999999999999</v>
      </c>
      <c r="D343" s="231">
        <v>1.0289999999999999</v>
      </c>
      <c r="E343" s="231">
        <v>1.03</v>
      </c>
      <c r="F343" s="235">
        <v>527</v>
      </c>
    </row>
    <row r="344" spans="1:6" ht="24.75" customHeight="1">
      <c r="A344" s="230" t="s">
        <v>767</v>
      </c>
      <c r="B344" s="231">
        <v>0.998</v>
      </c>
      <c r="C344" s="231">
        <v>0.998</v>
      </c>
      <c r="D344" s="231">
        <v>0.999</v>
      </c>
      <c r="E344" s="231">
        <v>0.998</v>
      </c>
      <c r="F344" s="235">
        <v>913</v>
      </c>
    </row>
    <row r="345" spans="1:6" ht="24.75" customHeight="1">
      <c r="A345" s="230" t="s">
        <v>768</v>
      </c>
      <c r="B345" s="231">
        <v>0.999</v>
      </c>
      <c r="C345" s="231">
        <v>0.999</v>
      </c>
      <c r="D345" s="231">
        <v>0.999</v>
      </c>
      <c r="E345" s="231">
        <v>0.999</v>
      </c>
      <c r="F345" s="235">
        <v>914</v>
      </c>
    </row>
    <row r="346" spans="1:6" ht="24.75" customHeight="1">
      <c r="A346" s="230" t="s">
        <v>769</v>
      </c>
      <c r="B346" s="231">
        <v>0.999</v>
      </c>
      <c r="C346" s="231">
        <v>0.999</v>
      </c>
      <c r="D346" s="231">
        <v>0.999</v>
      </c>
      <c r="E346" s="231">
        <v>0.999</v>
      </c>
      <c r="F346" s="235">
        <v>915</v>
      </c>
    </row>
    <row r="347" spans="1:6" ht="24.75" customHeight="1">
      <c r="A347" s="230" t="s">
        <v>770</v>
      </c>
      <c r="B347" s="231">
        <v>1</v>
      </c>
      <c r="C347" s="231">
        <v>1</v>
      </c>
      <c r="D347" s="231">
        <v>1</v>
      </c>
      <c r="E347" s="231">
        <v>1</v>
      </c>
      <c r="F347" s="235">
        <v>8707</v>
      </c>
    </row>
    <row r="348" spans="1:6" ht="24.75" customHeight="1">
      <c r="A348" s="230" t="s">
        <v>771</v>
      </c>
      <c r="B348" s="231">
        <v>1.0269999999999999</v>
      </c>
      <c r="C348" s="231">
        <v>1.0309999999999999</v>
      </c>
      <c r="D348" s="231">
        <v>1.0269999999999999</v>
      </c>
      <c r="E348" s="231">
        <v>1.032</v>
      </c>
      <c r="F348" s="235">
        <v>917</v>
      </c>
    </row>
    <row r="349" spans="1:6" ht="24.75" customHeight="1">
      <c r="A349" s="230" t="s">
        <v>772</v>
      </c>
      <c r="B349" s="231">
        <v>1.002</v>
      </c>
      <c r="C349" s="231">
        <v>1.0029999999999999</v>
      </c>
      <c r="D349" s="231">
        <v>1.0029999999999999</v>
      </c>
      <c r="E349" s="231">
        <v>1.0029999999999999</v>
      </c>
      <c r="F349" s="235">
        <v>918</v>
      </c>
    </row>
    <row r="350" spans="1:6" ht="24.75" customHeight="1">
      <c r="A350" s="230" t="s">
        <v>773</v>
      </c>
      <c r="B350" s="231">
        <v>0.997</v>
      </c>
      <c r="C350" s="231">
        <v>0.997</v>
      </c>
      <c r="D350" s="231">
        <v>0.997</v>
      </c>
      <c r="E350" s="231">
        <v>0.997</v>
      </c>
      <c r="F350" s="235">
        <v>837</v>
      </c>
    </row>
    <row r="351" spans="1:6" ht="24.75" customHeight="1">
      <c r="A351" s="230" t="s">
        <v>774</v>
      </c>
      <c r="B351" s="231">
        <v>0.99099999999999999</v>
      </c>
      <c r="C351" s="231">
        <v>0.99</v>
      </c>
      <c r="D351" s="231">
        <v>0.99</v>
      </c>
      <c r="E351" s="231">
        <v>0.99</v>
      </c>
      <c r="F351" s="235">
        <v>8328</v>
      </c>
    </row>
    <row r="352" spans="1:6" ht="24.75" customHeight="1">
      <c r="A352" s="230" t="s">
        <v>775</v>
      </c>
      <c r="B352" s="231">
        <v>1.0129999999999999</v>
      </c>
      <c r="C352" s="231">
        <v>1.016</v>
      </c>
      <c r="D352" s="231">
        <v>1.0249999999999999</v>
      </c>
      <c r="E352" s="231">
        <v>1.0189999999999999</v>
      </c>
      <c r="F352" s="235">
        <v>922</v>
      </c>
    </row>
    <row r="353" spans="1:6" ht="24.75" customHeight="1">
      <c r="A353" s="230" t="s">
        <v>776</v>
      </c>
      <c r="B353" s="231">
        <v>0.98299999999999998</v>
      </c>
      <c r="C353" s="231">
        <v>0.98299999999999998</v>
      </c>
      <c r="D353" s="231">
        <v>0.98199999999999998</v>
      </c>
      <c r="E353" s="231">
        <v>0.98299999999999998</v>
      </c>
      <c r="F353" s="235">
        <v>8696</v>
      </c>
    </row>
    <row r="354" spans="1:6" ht="24.75" customHeight="1">
      <c r="A354" s="230" t="s">
        <v>777</v>
      </c>
      <c r="B354" s="231">
        <v>0.99199999999999999</v>
      </c>
      <c r="C354" s="231">
        <v>0.99199999999999999</v>
      </c>
      <c r="D354" s="231">
        <v>0.99199999999999999</v>
      </c>
      <c r="E354" s="231">
        <v>0.99199999999999999</v>
      </c>
      <c r="F354" s="235">
        <v>923</v>
      </c>
    </row>
    <row r="355" spans="1:6" ht="24.75" customHeight="1">
      <c r="A355" s="230" t="s">
        <v>778</v>
      </c>
      <c r="B355" s="231">
        <v>1.014</v>
      </c>
      <c r="C355" s="231">
        <v>1.014</v>
      </c>
      <c r="D355" s="231">
        <v>1.0129999999999999</v>
      </c>
      <c r="E355" s="231">
        <v>1.0129999999999999</v>
      </c>
      <c r="F355" s="235">
        <v>924</v>
      </c>
    </row>
    <row r="356" spans="1:6" ht="24.75" customHeight="1">
      <c r="A356" s="230" t="s">
        <v>779</v>
      </c>
      <c r="B356" s="231">
        <v>0.995</v>
      </c>
      <c r="C356" s="231">
        <v>0.995</v>
      </c>
      <c r="D356" s="231">
        <v>0.995</v>
      </c>
      <c r="E356" s="231">
        <v>0.996</v>
      </c>
      <c r="F356" s="235">
        <v>925</v>
      </c>
    </row>
    <row r="357" spans="1:6" ht="24.75" customHeight="1">
      <c r="A357" s="230" t="s">
        <v>780</v>
      </c>
      <c r="B357" s="231">
        <v>0.99</v>
      </c>
      <c r="C357" s="231">
        <v>0.99</v>
      </c>
      <c r="D357" s="231">
        <v>0.99</v>
      </c>
      <c r="E357" s="231">
        <v>0.99</v>
      </c>
      <c r="F357" s="235">
        <v>926</v>
      </c>
    </row>
    <row r="358" spans="1:6" ht="24.75" customHeight="1">
      <c r="A358" s="230" t="s">
        <v>781</v>
      </c>
      <c r="B358" s="231">
        <v>0.99199999999999999</v>
      </c>
      <c r="C358" s="231">
        <v>0.99199999999999999</v>
      </c>
      <c r="D358" s="231">
        <v>0.99199999999999999</v>
      </c>
      <c r="E358" s="231">
        <v>0.99199999999999999</v>
      </c>
      <c r="F358" s="235">
        <v>8699</v>
      </c>
    </row>
    <row r="359" spans="1:6" ht="24.75" customHeight="1">
      <c r="A359" s="230" t="s">
        <v>782</v>
      </c>
      <c r="B359" s="231">
        <v>0.99199999999999999</v>
      </c>
      <c r="C359" s="231">
        <v>0.99199999999999999</v>
      </c>
      <c r="D359" s="231">
        <v>0.99199999999999999</v>
      </c>
      <c r="E359" s="231">
        <v>0.99199999999999999</v>
      </c>
      <c r="F359" s="235">
        <v>8699</v>
      </c>
    </row>
    <row r="360" spans="1:6" ht="24.75" customHeight="1">
      <c r="A360" s="230" t="s">
        <v>783</v>
      </c>
      <c r="B360" s="231">
        <v>0.98499999999999999</v>
      </c>
      <c r="C360" s="231">
        <v>0.98599999999999999</v>
      </c>
      <c r="D360" s="231">
        <v>0.98899999999999999</v>
      </c>
      <c r="E360" s="231">
        <v>0.98799999999999999</v>
      </c>
      <c r="F360" s="235">
        <v>927</v>
      </c>
    </row>
    <row r="361" spans="1:6" ht="24.75" customHeight="1">
      <c r="A361" s="230" t="s">
        <v>784</v>
      </c>
      <c r="B361" s="231">
        <v>1</v>
      </c>
      <c r="C361" s="231">
        <v>1</v>
      </c>
      <c r="D361" s="231">
        <v>1</v>
      </c>
      <c r="E361" s="231">
        <v>1</v>
      </c>
      <c r="F361" s="235">
        <v>930</v>
      </c>
    </row>
    <row r="362" spans="1:6" ht="24.75" customHeight="1">
      <c r="A362" s="230" t="s">
        <v>785</v>
      </c>
      <c r="B362" s="231">
        <v>1</v>
      </c>
      <c r="C362" s="231">
        <v>1</v>
      </c>
      <c r="D362" s="231">
        <v>1</v>
      </c>
      <c r="E362" s="231">
        <v>1.0009999999999999</v>
      </c>
      <c r="F362" s="235">
        <v>931</v>
      </c>
    </row>
    <row r="363" spans="1:6" ht="24.75" customHeight="1">
      <c r="A363" s="230" t="s">
        <v>786</v>
      </c>
      <c r="B363" s="231">
        <v>1.014</v>
      </c>
      <c r="C363" s="231">
        <v>1.014</v>
      </c>
      <c r="D363" s="231">
        <v>1.012</v>
      </c>
      <c r="E363" s="231">
        <v>1.012</v>
      </c>
      <c r="F363" s="235">
        <v>932</v>
      </c>
    </row>
    <row r="364" spans="1:6" ht="24.75" customHeight="1">
      <c r="A364" s="230" t="s">
        <v>787</v>
      </c>
      <c r="B364" s="231">
        <v>0.998</v>
      </c>
      <c r="C364" s="231">
        <v>0.998</v>
      </c>
      <c r="D364" s="231">
        <v>0.998</v>
      </c>
      <c r="E364" s="231">
        <v>0.998</v>
      </c>
      <c r="F364" s="235">
        <v>987</v>
      </c>
    </row>
    <row r="365" spans="1:6" ht="24.75" customHeight="1">
      <c r="A365" s="230" t="s">
        <v>788</v>
      </c>
      <c r="B365" s="231" t="s">
        <v>1588</v>
      </c>
      <c r="C365" s="231" t="s">
        <v>1588</v>
      </c>
      <c r="D365" s="231" t="s">
        <v>1588</v>
      </c>
      <c r="E365" s="231" t="s">
        <v>1588</v>
      </c>
      <c r="F365" s="235">
        <v>8688</v>
      </c>
    </row>
    <row r="366" spans="1:6" ht="24.75" customHeight="1">
      <c r="A366" s="230" t="s">
        <v>789</v>
      </c>
      <c r="B366" s="231">
        <v>1</v>
      </c>
      <c r="C366" s="231">
        <v>1</v>
      </c>
      <c r="D366" s="231">
        <v>1</v>
      </c>
      <c r="E366" s="231">
        <v>1</v>
      </c>
      <c r="F366" s="235">
        <v>935</v>
      </c>
    </row>
    <row r="367" spans="1:6" ht="24.75" customHeight="1">
      <c r="A367" s="230" t="s">
        <v>790</v>
      </c>
      <c r="B367" s="231">
        <v>1</v>
      </c>
      <c r="C367" s="231">
        <v>1</v>
      </c>
      <c r="D367" s="231">
        <v>1</v>
      </c>
      <c r="E367" s="231">
        <v>1</v>
      </c>
      <c r="F367" s="235">
        <v>936</v>
      </c>
    </row>
    <row r="368" spans="1:6" ht="24.75" customHeight="1">
      <c r="A368" s="230" t="s">
        <v>791</v>
      </c>
      <c r="B368" s="231">
        <v>1.0269999999999999</v>
      </c>
      <c r="C368" s="231">
        <v>1.0269999999999999</v>
      </c>
      <c r="D368" s="231">
        <v>1.044</v>
      </c>
      <c r="E368" s="231">
        <v>1.044</v>
      </c>
      <c r="F368" s="235">
        <v>937</v>
      </c>
    </row>
    <row r="369" spans="1:6" ht="24.75" customHeight="1">
      <c r="A369" s="230" t="s">
        <v>792</v>
      </c>
      <c r="B369" s="231">
        <v>1</v>
      </c>
      <c r="C369" s="231">
        <v>1</v>
      </c>
      <c r="D369" s="231">
        <v>0.999</v>
      </c>
      <c r="E369" s="231">
        <v>0.998</v>
      </c>
      <c r="F369" s="235">
        <v>938</v>
      </c>
    </row>
    <row r="370" spans="1:6" ht="24.75" customHeight="1">
      <c r="A370" s="230" t="s">
        <v>793</v>
      </c>
      <c r="B370" s="231">
        <v>1</v>
      </c>
      <c r="C370" s="231">
        <v>1</v>
      </c>
      <c r="D370" s="231">
        <v>1</v>
      </c>
      <c r="E370" s="231">
        <v>0.999</v>
      </c>
      <c r="F370" s="235">
        <v>939</v>
      </c>
    </row>
    <row r="371" spans="1:6" ht="24.75" customHeight="1">
      <c r="A371" s="230" t="s">
        <v>794</v>
      </c>
      <c r="B371" s="231">
        <v>0.96499999999999997</v>
      </c>
      <c r="C371" s="231">
        <v>0.96399999999999997</v>
      </c>
      <c r="D371" s="231">
        <v>0.96299999999999997</v>
      </c>
      <c r="E371" s="231">
        <v>0.96399999999999997</v>
      </c>
      <c r="F371" s="235">
        <v>940</v>
      </c>
    </row>
    <row r="372" spans="1:6" ht="24.75" customHeight="1">
      <c r="A372" s="230" t="s">
        <v>795</v>
      </c>
      <c r="B372" s="231">
        <v>1.024</v>
      </c>
      <c r="C372" s="231">
        <v>1.0289999999999999</v>
      </c>
      <c r="D372" s="231">
        <v>1.0249999999999999</v>
      </c>
      <c r="E372" s="231">
        <v>1.028</v>
      </c>
      <c r="F372" s="235">
        <v>941</v>
      </c>
    </row>
    <row r="373" spans="1:6" ht="24.75" customHeight="1">
      <c r="A373" s="230" t="s">
        <v>796</v>
      </c>
      <c r="B373" s="231">
        <v>0.99299999999999999</v>
      </c>
      <c r="C373" s="231">
        <v>0.99399999999999999</v>
      </c>
      <c r="D373" s="231">
        <v>0.99299999999999999</v>
      </c>
      <c r="E373" s="231">
        <v>0.99299999999999999</v>
      </c>
      <c r="F373" s="235">
        <v>942</v>
      </c>
    </row>
    <row r="374" spans="1:6" ht="24.75" customHeight="1">
      <c r="A374" s="230" t="s">
        <v>797</v>
      </c>
      <c r="B374" s="231">
        <v>1</v>
      </c>
      <c r="C374" s="231">
        <v>1</v>
      </c>
      <c r="D374" s="231">
        <v>1</v>
      </c>
      <c r="E374" s="231">
        <v>1</v>
      </c>
      <c r="F374" s="235">
        <v>943</v>
      </c>
    </row>
    <row r="375" spans="1:6" ht="24.75" customHeight="1">
      <c r="A375" s="230" t="s">
        <v>798</v>
      </c>
      <c r="B375" s="231">
        <v>0.99</v>
      </c>
      <c r="C375" s="231">
        <v>0.99399999999999999</v>
      </c>
      <c r="D375" s="231">
        <v>0.99399999999999999</v>
      </c>
      <c r="E375" s="231">
        <v>0.996</v>
      </c>
      <c r="F375" s="235">
        <v>944</v>
      </c>
    </row>
    <row r="376" spans="1:6" ht="24.75" customHeight="1">
      <c r="A376" s="230" t="s">
        <v>799</v>
      </c>
      <c r="B376" s="231">
        <v>0.98799999999999999</v>
      </c>
      <c r="C376" s="231">
        <v>0.98799999999999999</v>
      </c>
      <c r="D376" s="231">
        <v>0.98799999999999999</v>
      </c>
      <c r="E376" s="231">
        <v>0.98799999999999999</v>
      </c>
      <c r="F376" s="235">
        <v>945</v>
      </c>
    </row>
    <row r="377" spans="1:6" ht="24.75" customHeight="1">
      <c r="A377" s="230" t="s">
        <v>800</v>
      </c>
      <c r="B377" s="231">
        <v>0.99099999999999999</v>
      </c>
      <c r="C377" s="231">
        <v>0.99</v>
      </c>
      <c r="D377" s="231">
        <v>0.99</v>
      </c>
      <c r="E377" s="231">
        <v>0.99</v>
      </c>
      <c r="F377" s="235">
        <v>946</v>
      </c>
    </row>
    <row r="378" spans="1:6" ht="24.75" customHeight="1">
      <c r="A378" s="230" t="s">
        <v>801</v>
      </c>
      <c r="B378" s="231">
        <v>1</v>
      </c>
      <c r="C378" s="231">
        <v>1.0009999999999999</v>
      </c>
      <c r="D378" s="231">
        <v>1.0009999999999999</v>
      </c>
      <c r="E378" s="231">
        <v>0.998</v>
      </c>
      <c r="F378" s="235">
        <v>948</v>
      </c>
    </row>
    <row r="379" spans="1:6" ht="24.75" customHeight="1">
      <c r="A379" s="230" t="s">
        <v>802</v>
      </c>
      <c r="B379" s="231">
        <v>1.101</v>
      </c>
      <c r="C379" s="231">
        <v>1.095</v>
      </c>
      <c r="D379" s="231">
        <v>1.097</v>
      </c>
      <c r="E379" s="231">
        <v>1.0880000000000001</v>
      </c>
      <c r="F379" s="235">
        <v>949</v>
      </c>
    </row>
    <row r="380" spans="1:6" ht="24.75" customHeight="1">
      <c r="A380" s="230" t="s">
        <v>803</v>
      </c>
      <c r="B380" s="231">
        <v>0.99</v>
      </c>
      <c r="C380" s="231">
        <v>0.99099999999999999</v>
      </c>
      <c r="D380" s="231">
        <v>0.98799999999999999</v>
      </c>
      <c r="E380" s="231">
        <v>0.98899999999999999</v>
      </c>
      <c r="F380" s="235">
        <v>953</v>
      </c>
    </row>
    <row r="381" spans="1:6" ht="24.75" customHeight="1">
      <c r="A381" s="230" t="s">
        <v>804</v>
      </c>
      <c r="B381" s="231">
        <v>0.97199999999999998</v>
      </c>
      <c r="C381" s="231">
        <v>0.97299999999999998</v>
      </c>
      <c r="D381" s="231">
        <v>0.98199999999999998</v>
      </c>
      <c r="E381" s="231">
        <v>0.98099999999999998</v>
      </c>
      <c r="F381" s="235">
        <v>954</v>
      </c>
    </row>
    <row r="382" spans="1:6" ht="24.75" customHeight="1">
      <c r="A382" s="230" t="s">
        <v>805</v>
      </c>
      <c r="B382" s="231">
        <v>0.92300000000000004</v>
      </c>
      <c r="C382" s="231">
        <v>0.92400000000000004</v>
      </c>
      <c r="D382" s="231">
        <v>0.93200000000000005</v>
      </c>
      <c r="E382" s="231">
        <v>0.93</v>
      </c>
      <c r="F382" s="235">
        <v>956</v>
      </c>
    </row>
    <row r="383" spans="1:6" ht="24.75" customHeight="1">
      <c r="A383" s="230" t="s">
        <v>806</v>
      </c>
      <c r="B383" s="231">
        <v>0.997</v>
      </c>
      <c r="C383" s="231">
        <v>0.997</v>
      </c>
      <c r="D383" s="231">
        <v>0.997</v>
      </c>
      <c r="E383" s="231">
        <v>0.997</v>
      </c>
      <c r="F383" s="235">
        <v>958</v>
      </c>
    </row>
    <row r="384" spans="1:6" ht="24.75" customHeight="1">
      <c r="A384" s="230" t="s">
        <v>807</v>
      </c>
      <c r="B384" s="231">
        <v>1.026</v>
      </c>
      <c r="C384" s="231">
        <v>1.0269999999999999</v>
      </c>
      <c r="D384" s="231">
        <v>1.0289999999999999</v>
      </c>
      <c r="E384" s="231">
        <v>1.03</v>
      </c>
      <c r="F384" s="235">
        <v>529</v>
      </c>
    </row>
    <row r="385" spans="1:6" ht="24.75" customHeight="1">
      <c r="A385" s="230" t="s">
        <v>808</v>
      </c>
      <c r="B385" s="231">
        <v>1.079</v>
      </c>
      <c r="C385" s="231">
        <v>1.1319999999999999</v>
      </c>
      <c r="D385" s="231">
        <v>1.165</v>
      </c>
      <c r="E385" s="231">
        <v>1.1970000000000001</v>
      </c>
      <c r="F385" s="235">
        <v>961</v>
      </c>
    </row>
    <row r="386" spans="1:6" ht="24.75" customHeight="1">
      <c r="A386" s="230" t="s">
        <v>809</v>
      </c>
      <c r="B386" s="231">
        <v>0.95899999999999996</v>
      </c>
      <c r="C386" s="231">
        <v>0.95799999999999996</v>
      </c>
      <c r="D386" s="231">
        <v>0.95799999999999996</v>
      </c>
      <c r="E386" s="231">
        <v>0.95799999999999996</v>
      </c>
      <c r="F386" s="235">
        <v>8694</v>
      </c>
    </row>
    <row r="387" spans="1:6" ht="24.75" customHeight="1">
      <c r="A387" s="230" t="s">
        <v>810</v>
      </c>
      <c r="B387" s="231">
        <v>0.97899999999999998</v>
      </c>
      <c r="C387" s="231">
        <v>0.98</v>
      </c>
      <c r="D387" s="231">
        <v>0.98099999999999998</v>
      </c>
      <c r="E387" s="231">
        <v>0.97699999999999998</v>
      </c>
      <c r="F387" s="235">
        <v>8694</v>
      </c>
    </row>
    <row r="388" spans="1:6" ht="24.75" customHeight="1">
      <c r="A388" s="230" t="s">
        <v>811</v>
      </c>
      <c r="B388" s="231">
        <v>0.996</v>
      </c>
      <c r="C388" s="231">
        <v>0.996</v>
      </c>
      <c r="D388" s="231">
        <v>0.996</v>
      </c>
      <c r="E388" s="231">
        <v>0.996</v>
      </c>
      <c r="F388" s="235">
        <v>962</v>
      </c>
    </row>
    <row r="389" spans="1:6" ht="24.75" customHeight="1">
      <c r="A389" s="230" t="s">
        <v>812</v>
      </c>
      <c r="B389" s="231">
        <v>1.012</v>
      </c>
      <c r="C389" s="231">
        <v>1.0129999999999999</v>
      </c>
      <c r="D389" s="231">
        <v>1.0329999999999999</v>
      </c>
      <c r="E389" s="231">
        <v>1.0329999999999999</v>
      </c>
      <c r="F389" s="235">
        <v>963</v>
      </c>
    </row>
    <row r="390" spans="1:6" ht="24.75" customHeight="1">
      <c r="A390" s="230" t="s">
        <v>813</v>
      </c>
      <c r="B390" s="231">
        <v>0.99099999999999999</v>
      </c>
      <c r="C390" s="231">
        <v>0.99199999999999999</v>
      </c>
      <c r="D390" s="231">
        <v>0.99099999999999999</v>
      </c>
      <c r="E390" s="231">
        <v>0.99199999999999999</v>
      </c>
      <c r="F390" s="235">
        <v>967</v>
      </c>
    </row>
    <row r="391" spans="1:6" ht="24.75" customHeight="1">
      <c r="A391" s="230" t="s">
        <v>814</v>
      </c>
      <c r="B391" s="231">
        <v>0.99199999999999999</v>
      </c>
      <c r="C391" s="231">
        <v>0.99299999999999999</v>
      </c>
      <c r="D391" s="231">
        <v>0.99299999999999999</v>
      </c>
      <c r="E391" s="231">
        <v>0.99399999999999999</v>
      </c>
      <c r="F391" s="235">
        <v>969</v>
      </c>
    </row>
    <row r="392" spans="1:6" ht="24.75" customHeight="1">
      <c r="A392" s="230" t="s">
        <v>815</v>
      </c>
      <c r="B392" s="231" t="s">
        <v>1588</v>
      </c>
      <c r="C392" s="231" t="s">
        <v>1588</v>
      </c>
      <c r="D392" s="231" t="s">
        <v>1588</v>
      </c>
      <c r="E392" s="231" t="s">
        <v>1588</v>
      </c>
      <c r="F392" s="235">
        <v>8687</v>
      </c>
    </row>
    <row r="393" spans="1:6" ht="24.75" customHeight="1">
      <c r="A393" s="230" t="s">
        <v>816</v>
      </c>
      <c r="B393" s="231">
        <v>0.99</v>
      </c>
      <c r="C393" s="231">
        <v>0.99</v>
      </c>
      <c r="D393" s="231">
        <v>0.99</v>
      </c>
      <c r="E393" s="231">
        <v>0.99099999999999999</v>
      </c>
      <c r="F393" s="235">
        <v>972</v>
      </c>
    </row>
    <row r="394" spans="1:6" ht="24.75" customHeight="1">
      <c r="A394" s="230" t="s">
        <v>817</v>
      </c>
      <c r="B394" s="231">
        <v>0.97499999999999998</v>
      </c>
      <c r="C394" s="231">
        <v>0.97599999999999998</v>
      </c>
      <c r="D394" s="231">
        <v>0.97499999999999998</v>
      </c>
      <c r="E394" s="231">
        <v>0.97499999999999998</v>
      </c>
      <c r="F394" s="235">
        <v>973</v>
      </c>
    </row>
    <row r="395" spans="1:6" ht="24.75" customHeight="1">
      <c r="A395" s="230" t="s">
        <v>818</v>
      </c>
      <c r="B395" s="231">
        <v>0.97499999999999998</v>
      </c>
      <c r="C395" s="231">
        <v>0.97499999999999998</v>
      </c>
      <c r="D395" s="231">
        <v>0.97399999999999998</v>
      </c>
      <c r="E395" s="231">
        <v>0.97399999999999998</v>
      </c>
      <c r="F395" s="235">
        <v>974</v>
      </c>
    </row>
    <row r="396" spans="1:6" ht="24.75" customHeight="1">
      <c r="A396" s="230" t="s">
        <v>819</v>
      </c>
      <c r="B396" s="231">
        <v>0.98699999999999999</v>
      </c>
      <c r="C396" s="231">
        <v>0.98699999999999999</v>
      </c>
      <c r="D396" s="231">
        <v>0.98699999999999999</v>
      </c>
      <c r="E396" s="231">
        <v>0.98699999999999999</v>
      </c>
      <c r="F396" s="235">
        <v>833</v>
      </c>
    </row>
    <row r="397" spans="1:6" ht="24.75" customHeight="1">
      <c r="A397" s="230" t="s">
        <v>820</v>
      </c>
      <c r="B397" s="231">
        <v>0.99</v>
      </c>
      <c r="C397" s="231">
        <v>0.99</v>
      </c>
      <c r="D397" s="231">
        <v>0.99</v>
      </c>
      <c r="E397" s="231">
        <v>0.99</v>
      </c>
      <c r="F397" s="235">
        <v>975</v>
      </c>
    </row>
    <row r="398" spans="1:6" ht="24.75" customHeight="1">
      <c r="A398" s="230" t="s">
        <v>821</v>
      </c>
      <c r="B398" s="231">
        <v>0.89</v>
      </c>
      <c r="C398" s="231">
        <v>0.89200000000000002</v>
      </c>
      <c r="D398" s="231">
        <v>0.90100000000000002</v>
      </c>
      <c r="E398" s="231">
        <v>0.89700000000000002</v>
      </c>
      <c r="F398" s="235">
        <v>977</v>
      </c>
    </row>
    <row r="399" spans="1:6" ht="24.75" customHeight="1">
      <c r="A399" s="230" t="s">
        <v>822</v>
      </c>
      <c r="B399" s="231">
        <v>0.98799999999999999</v>
      </c>
      <c r="C399" s="231">
        <v>0.98799999999999999</v>
      </c>
      <c r="D399" s="231">
        <v>0.98799999999999999</v>
      </c>
      <c r="E399" s="231">
        <v>0.98799999999999999</v>
      </c>
      <c r="F399" s="235">
        <v>979</v>
      </c>
    </row>
    <row r="400" spans="1:6" ht="24.75" customHeight="1">
      <c r="A400" s="230" t="s">
        <v>823</v>
      </c>
      <c r="B400" s="231">
        <v>0.99</v>
      </c>
      <c r="C400" s="231">
        <v>0.99199999999999999</v>
      </c>
      <c r="D400" s="231">
        <v>0.99099999999999999</v>
      </c>
      <c r="E400" s="231">
        <v>0.99099999999999999</v>
      </c>
      <c r="F400" s="235">
        <v>983</v>
      </c>
    </row>
    <row r="401" spans="1:6" ht="24.75" customHeight="1">
      <c r="A401" s="230" t="s">
        <v>824</v>
      </c>
      <c r="B401" s="231">
        <v>0.99</v>
      </c>
      <c r="C401" s="231">
        <v>0.99199999999999999</v>
      </c>
      <c r="D401" s="231">
        <v>0.99099999999999999</v>
      </c>
      <c r="E401" s="231">
        <v>0.99099999999999999</v>
      </c>
      <c r="F401" s="235">
        <v>984</v>
      </c>
    </row>
    <row r="402" spans="1:6" ht="24.75" customHeight="1">
      <c r="A402" s="230" t="s">
        <v>825</v>
      </c>
      <c r="B402" s="231">
        <v>0.98499999999999999</v>
      </c>
      <c r="C402" s="231">
        <v>1.002</v>
      </c>
      <c r="D402" s="231">
        <v>0.998</v>
      </c>
      <c r="E402" s="231">
        <v>1.012</v>
      </c>
      <c r="F402" s="235">
        <v>985</v>
      </c>
    </row>
    <row r="403" spans="1:6" ht="24.75" customHeight="1">
      <c r="A403" s="230" t="s">
        <v>826</v>
      </c>
      <c r="B403" s="231">
        <v>0.97699999999999998</v>
      </c>
      <c r="C403" s="231">
        <v>0.97599999999999998</v>
      </c>
      <c r="D403" s="231">
        <v>0.97599999999999998</v>
      </c>
      <c r="E403" s="231">
        <v>0.97599999999999998</v>
      </c>
      <c r="F403" s="235">
        <v>986</v>
      </c>
    </row>
    <row r="404" spans="1:6" ht="24.75" customHeight="1">
      <c r="A404" s="230" t="s">
        <v>827</v>
      </c>
      <c r="B404" s="231" t="s">
        <v>1588</v>
      </c>
      <c r="C404" s="231" t="s">
        <v>1588</v>
      </c>
      <c r="D404" s="231" t="s">
        <v>1588</v>
      </c>
      <c r="E404" s="231" t="s">
        <v>1588</v>
      </c>
      <c r="F404" s="235">
        <v>8689</v>
      </c>
    </row>
    <row r="405" spans="1:6" ht="24.75" customHeight="1">
      <c r="A405" s="230" t="s">
        <v>828</v>
      </c>
      <c r="B405" s="231" t="s">
        <v>1588</v>
      </c>
      <c r="C405" s="231" t="s">
        <v>1588</v>
      </c>
      <c r="D405" s="231" t="s">
        <v>1588</v>
      </c>
      <c r="E405" s="231" t="s">
        <v>1588</v>
      </c>
      <c r="F405" s="235">
        <v>8689</v>
      </c>
    </row>
    <row r="406" spans="1:6" ht="24.75" customHeight="1">
      <c r="A406" s="230" t="s">
        <v>829</v>
      </c>
      <c r="B406" s="231">
        <v>0.999</v>
      </c>
      <c r="C406" s="231">
        <v>0.998</v>
      </c>
      <c r="D406" s="231">
        <v>0.998</v>
      </c>
      <c r="E406" s="231">
        <v>0.998</v>
      </c>
      <c r="F406" s="235">
        <v>989</v>
      </c>
    </row>
    <row r="407" spans="1:6" ht="24.75" customHeight="1">
      <c r="A407" s="230" t="s">
        <v>830</v>
      </c>
      <c r="B407" s="231">
        <v>0.97099999999999997</v>
      </c>
      <c r="C407" s="231">
        <v>0.97099999999999997</v>
      </c>
      <c r="D407" s="231">
        <v>0.97</v>
      </c>
      <c r="E407" s="231">
        <v>0.97099999999999997</v>
      </c>
      <c r="F407" s="235">
        <v>991</v>
      </c>
    </row>
    <row r="408" spans="1:6" ht="24.75" customHeight="1">
      <c r="A408" s="230" t="s">
        <v>831</v>
      </c>
      <c r="B408" s="231">
        <v>0.97799999999999998</v>
      </c>
      <c r="C408" s="231">
        <v>0.97599999999999998</v>
      </c>
      <c r="D408" s="231">
        <v>0.97499999999999998</v>
      </c>
      <c r="E408" s="231">
        <v>0.97499999999999998</v>
      </c>
      <c r="F408" s="235">
        <v>8740</v>
      </c>
    </row>
    <row r="409" spans="1:6" ht="24.75" customHeight="1">
      <c r="A409" s="230" t="s">
        <v>832</v>
      </c>
      <c r="B409" s="231">
        <v>1.004</v>
      </c>
      <c r="C409" s="231">
        <v>1.0049999999999999</v>
      </c>
      <c r="D409" s="231">
        <v>1.006</v>
      </c>
      <c r="E409" s="231">
        <v>1.004</v>
      </c>
      <c r="F409" s="235">
        <v>807</v>
      </c>
    </row>
    <row r="410" spans="1:6" ht="24.75" customHeight="1">
      <c r="A410" s="230" t="s">
        <v>833</v>
      </c>
      <c r="B410" s="231">
        <v>0.99399999999999999</v>
      </c>
      <c r="C410" s="231">
        <v>0.99399999999999999</v>
      </c>
      <c r="D410" s="231">
        <v>0.99299999999999999</v>
      </c>
      <c r="E410" s="231">
        <v>0.99299999999999999</v>
      </c>
      <c r="F410" s="235">
        <v>808</v>
      </c>
    </row>
    <row r="411" spans="1:6" ht="24.75" customHeight="1">
      <c r="A411" s="230" t="s">
        <v>834</v>
      </c>
      <c r="B411" s="231">
        <v>1.0049999999999999</v>
      </c>
      <c r="C411" s="231">
        <v>1.0169999999999999</v>
      </c>
      <c r="D411" s="231">
        <v>1.0169999999999999</v>
      </c>
      <c r="E411" s="231">
        <v>1.012</v>
      </c>
      <c r="F411" s="235">
        <v>929</v>
      </c>
    </row>
    <row r="412" spans="1:6" ht="24.75" customHeight="1">
      <c r="A412" s="230" t="s">
        <v>835</v>
      </c>
      <c r="B412" s="231">
        <v>1.1319999999999999</v>
      </c>
      <c r="C412" s="231">
        <v>1.129</v>
      </c>
      <c r="D412" s="231">
        <v>1.139</v>
      </c>
      <c r="E412" s="231">
        <v>1.121</v>
      </c>
      <c r="F412" s="235">
        <v>809</v>
      </c>
    </row>
    <row r="413" spans="1:6" ht="24.75" customHeight="1">
      <c r="A413" s="230" t="s">
        <v>836</v>
      </c>
      <c r="B413" s="231">
        <v>1.002</v>
      </c>
      <c r="C413" s="231">
        <v>1.0169999999999999</v>
      </c>
      <c r="D413" s="231">
        <v>1.014</v>
      </c>
      <c r="E413" s="231">
        <v>1.014</v>
      </c>
      <c r="F413" s="235">
        <v>810</v>
      </c>
    </row>
    <row r="414" spans="1:6" ht="24.75" customHeight="1">
      <c r="A414" s="230" t="s">
        <v>837</v>
      </c>
      <c r="B414" s="231">
        <v>1.034</v>
      </c>
      <c r="C414" s="231">
        <v>1.0349999999999999</v>
      </c>
      <c r="D414" s="231">
        <v>1.0309999999999999</v>
      </c>
      <c r="E414" s="231">
        <v>1.0309999999999999</v>
      </c>
      <c r="F414" s="235">
        <v>811</v>
      </c>
    </row>
    <row r="415" spans="1:6" ht="24.75" customHeight="1">
      <c r="A415" s="230" t="s">
        <v>838</v>
      </c>
      <c r="B415" s="231">
        <v>1.0149999999999999</v>
      </c>
      <c r="C415" s="231">
        <v>1.0169999999999999</v>
      </c>
      <c r="D415" s="231">
        <v>1.0129999999999999</v>
      </c>
      <c r="E415" s="231">
        <v>1.0129999999999999</v>
      </c>
      <c r="F415" s="235">
        <v>812</v>
      </c>
    </row>
    <row r="416" spans="1:6" ht="24.75" customHeight="1">
      <c r="A416" s="230" t="s">
        <v>839</v>
      </c>
      <c r="B416" s="231">
        <v>0.95499999999999996</v>
      </c>
      <c r="C416" s="231">
        <v>0.95199999999999996</v>
      </c>
      <c r="D416" s="231">
        <v>0.95299999999999996</v>
      </c>
      <c r="E416" s="231">
        <v>0.95599999999999996</v>
      </c>
      <c r="F416" s="235">
        <v>813</v>
      </c>
    </row>
    <row r="417" spans="1:6" ht="24.75" customHeight="1">
      <c r="A417" s="230" t="s">
        <v>840</v>
      </c>
      <c r="B417" s="231">
        <v>1.016</v>
      </c>
      <c r="C417" s="231">
        <v>1.018</v>
      </c>
      <c r="D417" s="231">
        <v>1.016</v>
      </c>
      <c r="E417" s="231">
        <v>1.0129999999999999</v>
      </c>
      <c r="F417" s="235">
        <v>814</v>
      </c>
    </row>
    <row r="418" spans="1:6" ht="24.75" customHeight="1">
      <c r="A418" s="230" t="s">
        <v>841</v>
      </c>
      <c r="B418" s="231">
        <v>1.022</v>
      </c>
      <c r="C418" s="231">
        <v>1.0189999999999999</v>
      </c>
      <c r="D418" s="231">
        <v>1.0189999999999999</v>
      </c>
      <c r="E418" s="231">
        <v>1.0149999999999999</v>
      </c>
      <c r="F418" s="235">
        <v>815</v>
      </c>
    </row>
    <row r="419" spans="1:6" ht="24.75" customHeight="1">
      <c r="A419" s="230" t="s">
        <v>850</v>
      </c>
      <c r="B419" s="231">
        <v>1.0129999999999999</v>
      </c>
      <c r="C419" s="231">
        <v>1.0149999999999999</v>
      </c>
      <c r="D419" s="231">
        <v>1.0129999999999999</v>
      </c>
      <c r="E419" s="231">
        <v>1.012</v>
      </c>
      <c r="F419" s="235">
        <v>855</v>
      </c>
    </row>
    <row r="420" spans="1:6" ht="24.75" customHeight="1">
      <c r="A420" s="230" t="s">
        <v>856</v>
      </c>
      <c r="B420" s="231">
        <v>1</v>
      </c>
      <c r="C420" s="231">
        <v>1</v>
      </c>
      <c r="D420" s="231">
        <v>1</v>
      </c>
      <c r="E420" s="231">
        <v>1</v>
      </c>
      <c r="F420" s="235">
        <v>838</v>
      </c>
    </row>
    <row r="421" spans="1:6" ht="24.75" customHeight="1">
      <c r="A421" s="230" t="s">
        <v>863</v>
      </c>
      <c r="B421" s="231">
        <v>0.997</v>
      </c>
      <c r="C421" s="231">
        <v>0.995</v>
      </c>
      <c r="D421" s="231">
        <v>0.99399999999999999</v>
      </c>
      <c r="E421" s="231">
        <v>0.99299999999999999</v>
      </c>
      <c r="F421" s="235">
        <v>816</v>
      </c>
    </row>
    <row r="422" spans="1:6" ht="24.75" customHeight="1">
      <c r="A422" s="230" t="s">
        <v>864</v>
      </c>
      <c r="B422" s="231">
        <v>0.98799999999999999</v>
      </c>
      <c r="C422" s="231">
        <v>0.98699999999999999</v>
      </c>
      <c r="D422" s="231">
        <v>0.98499999999999999</v>
      </c>
      <c r="E422" s="231">
        <v>0.98499999999999999</v>
      </c>
      <c r="F422" s="235">
        <v>817</v>
      </c>
    </row>
    <row r="423" spans="1:6" ht="24.75" customHeight="1">
      <c r="A423" s="230" t="s">
        <v>865</v>
      </c>
      <c r="B423" s="231">
        <v>1.0109999999999999</v>
      </c>
      <c r="C423" s="231">
        <v>1.0089999999999999</v>
      </c>
      <c r="D423" s="231">
        <v>1.0069999999999999</v>
      </c>
      <c r="E423" s="231">
        <v>1.0069999999999999</v>
      </c>
      <c r="F423" s="235">
        <v>818</v>
      </c>
    </row>
    <row r="424" spans="1:6" ht="24.75" customHeight="1">
      <c r="A424" s="230" t="s">
        <v>866</v>
      </c>
      <c r="B424" s="231">
        <v>1.0129999999999999</v>
      </c>
      <c r="C424" s="231">
        <v>1.012</v>
      </c>
      <c r="D424" s="231">
        <v>1.0109999999999999</v>
      </c>
      <c r="E424" s="231">
        <v>1.0109999999999999</v>
      </c>
      <c r="F424" s="235">
        <v>819</v>
      </c>
    </row>
    <row r="425" spans="1:6" ht="24.75" customHeight="1">
      <c r="A425" s="230" t="s">
        <v>867</v>
      </c>
      <c r="B425" s="231">
        <v>0.97099999999999997</v>
      </c>
      <c r="C425" s="231">
        <v>0.97099999999999997</v>
      </c>
      <c r="D425" s="231">
        <v>0.97099999999999997</v>
      </c>
      <c r="E425" s="231">
        <v>0.97099999999999997</v>
      </c>
      <c r="F425" s="235">
        <v>820</v>
      </c>
    </row>
    <row r="426" spans="1:6" ht="24.75" customHeight="1">
      <c r="A426" s="230" t="s">
        <v>868</v>
      </c>
      <c r="B426" s="231">
        <v>1.034</v>
      </c>
      <c r="C426" s="231">
        <v>1.054</v>
      </c>
      <c r="D426" s="231">
        <v>1.0669999999999999</v>
      </c>
      <c r="E426" s="231">
        <v>1.0649999999999999</v>
      </c>
      <c r="F426" s="235">
        <v>821</v>
      </c>
    </row>
    <row r="427" spans="1:6" ht="24.75" customHeight="1">
      <c r="A427" s="230" t="s">
        <v>869</v>
      </c>
      <c r="B427" s="231">
        <v>0.996</v>
      </c>
      <c r="C427" s="231">
        <v>0.996</v>
      </c>
      <c r="D427" s="231">
        <v>0.996</v>
      </c>
      <c r="E427" s="231">
        <v>0.996</v>
      </c>
      <c r="F427" s="235">
        <v>822</v>
      </c>
    </row>
    <row r="428" spans="1:6" ht="24.75" customHeight="1">
      <c r="A428" s="230" t="s">
        <v>870</v>
      </c>
      <c r="B428" s="231">
        <v>1.069</v>
      </c>
      <c r="C428" s="231">
        <v>1.121</v>
      </c>
      <c r="D428" s="231">
        <v>1.181</v>
      </c>
      <c r="E428" s="231">
        <v>1.155</v>
      </c>
      <c r="F428" s="235">
        <v>823</v>
      </c>
    </row>
    <row r="429" spans="1:6" ht="24.75" customHeight="1">
      <c r="A429" s="230" t="s">
        <v>871</v>
      </c>
      <c r="B429" s="231">
        <v>1.004</v>
      </c>
      <c r="C429" s="231">
        <v>1.006</v>
      </c>
      <c r="D429" s="231">
        <v>1.006</v>
      </c>
      <c r="E429" s="231">
        <v>1.0049999999999999</v>
      </c>
      <c r="F429" s="235">
        <v>825</v>
      </c>
    </row>
    <row r="430" spans="1:6" ht="24.75" customHeight="1">
      <c r="A430" s="230" t="s">
        <v>872</v>
      </c>
      <c r="B430" s="231">
        <v>1.0009999999999999</v>
      </c>
      <c r="C430" s="231">
        <v>1.0009999999999999</v>
      </c>
      <c r="D430" s="231">
        <v>1.0009999999999999</v>
      </c>
      <c r="E430" s="231">
        <v>1</v>
      </c>
      <c r="F430" s="235">
        <v>826</v>
      </c>
    </row>
    <row r="431" spans="1:6" ht="24.75" customHeight="1">
      <c r="A431" s="230" t="s">
        <v>873</v>
      </c>
      <c r="B431" s="231">
        <v>0.999</v>
      </c>
      <c r="C431" s="231">
        <v>0.998</v>
      </c>
      <c r="D431" s="231">
        <v>0.998</v>
      </c>
      <c r="E431" s="231">
        <v>0.998</v>
      </c>
      <c r="F431" s="235">
        <v>966</v>
      </c>
    </row>
    <row r="432" spans="1:6" ht="24.75" customHeight="1">
      <c r="A432" s="230" t="s">
        <v>874</v>
      </c>
      <c r="B432" s="231">
        <v>0.98799999999999999</v>
      </c>
      <c r="C432" s="231">
        <v>0.98799999999999999</v>
      </c>
      <c r="D432" s="231">
        <v>0.98799999999999999</v>
      </c>
      <c r="E432" s="231">
        <v>0.98799999999999999</v>
      </c>
      <c r="F432" s="235">
        <v>8710</v>
      </c>
    </row>
    <row r="433" spans="1:6" ht="24.75" customHeight="1">
      <c r="A433" s="230" t="s">
        <v>875</v>
      </c>
      <c r="B433" s="231">
        <v>0.996</v>
      </c>
      <c r="C433" s="231">
        <v>0.997</v>
      </c>
      <c r="D433" s="231">
        <v>0.997</v>
      </c>
      <c r="E433" s="231">
        <v>0.997</v>
      </c>
      <c r="F433" s="235">
        <v>830</v>
      </c>
    </row>
    <row r="434" spans="1:6" ht="24.75" customHeight="1">
      <c r="A434" s="230" t="s">
        <v>877</v>
      </c>
      <c r="B434" s="231">
        <v>1.014</v>
      </c>
      <c r="C434" s="231">
        <v>1.014</v>
      </c>
      <c r="D434" s="231">
        <v>1.012</v>
      </c>
      <c r="E434" s="231">
        <v>1.012</v>
      </c>
      <c r="F434" s="235">
        <v>832</v>
      </c>
    </row>
    <row r="435" spans="1:6" ht="24.75" customHeight="1">
      <c r="A435" s="230" t="s">
        <v>878</v>
      </c>
      <c r="B435" s="231">
        <v>0.99</v>
      </c>
      <c r="C435" s="231">
        <v>0.99</v>
      </c>
      <c r="D435" s="231">
        <v>0.99</v>
      </c>
      <c r="E435" s="231">
        <v>0.99</v>
      </c>
      <c r="F435" s="235">
        <v>834</v>
      </c>
    </row>
    <row r="436" spans="1:6" ht="24.75" customHeight="1">
      <c r="A436" s="230" t="s">
        <v>879</v>
      </c>
      <c r="B436" s="231">
        <v>0.96399999999999997</v>
      </c>
      <c r="C436" s="231">
        <v>0.96499999999999997</v>
      </c>
      <c r="D436" s="231">
        <v>0.96499999999999997</v>
      </c>
      <c r="E436" s="231">
        <v>0.96399999999999997</v>
      </c>
      <c r="F436" s="235">
        <v>835</v>
      </c>
    </row>
    <row r="437" spans="1:6" ht="24.75" customHeight="1">
      <c r="A437" s="230" t="s">
        <v>880</v>
      </c>
      <c r="B437" s="231">
        <v>0.97899999999999998</v>
      </c>
      <c r="C437" s="231">
        <v>0.97899999999999998</v>
      </c>
      <c r="D437" s="231">
        <v>0.97899999999999998</v>
      </c>
      <c r="E437" s="231">
        <v>0.97899999999999998</v>
      </c>
      <c r="F437" s="235">
        <v>990</v>
      </c>
    </row>
    <row r="438" spans="1:6" ht="24.75" customHeight="1">
      <c r="A438" s="230" t="s">
        <v>881</v>
      </c>
      <c r="B438" s="231">
        <v>0.99099999999999999</v>
      </c>
      <c r="C438" s="231">
        <v>0.99099999999999999</v>
      </c>
      <c r="D438" s="231">
        <v>0.99099999999999999</v>
      </c>
      <c r="E438" s="231">
        <v>0.99099999999999999</v>
      </c>
      <c r="F438" s="235">
        <v>844</v>
      </c>
    </row>
    <row r="439" spans="1:6" ht="24.75" customHeight="1">
      <c r="A439" s="230" t="s">
        <v>882</v>
      </c>
      <c r="B439" s="231">
        <v>1.0209999999999999</v>
      </c>
      <c r="C439" s="231">
        <v>1.018</v>
      </c>
      <c r="D439" s="231">
        <v>1.0169999999999999</v>
      </c>
      <c r="E439" s="231">
        <v>1.0129999999999999</v>
      </c>
      <c r="F439" s="235">
        <v>846</v>
      </c>
    </row>
    <row r="440" spans="1:6" ht="24.75" customHeight="1">
      <c r="A440" s="230" t="s">
        <v>883</v>
      </c>
      <c r="B440" s="231">
        <v>0.96099999999999997</v>
      </c>
      <c r="C440" s="231">
        <v>0.96099999999999997</v>
      </c>
      <c r="D440" s="231">
        <v>0.96099999999999997</v>
      </c>
      <c r="E440" s="231">
        <v>0.96099999999999997</v>
      </c>
      <c r="F440" s="235">
        <v>848</v>
      </c>
    </row>
    <row r="441" spans="1:6" ht="24.75" customHeight="1">
      <c r="A441" s="230" t="s">
        <v>884</v>
      </c>
      <c r="B441" s="231">
        <v>1</v>
      </c>
      <c r="C441" s="231">
        <v>1</v>
      </c>
      <c r="D441" s="231">
        <v>1</v>
      </c>
      <c r="E441" s="231">
        <v>1</v>
      </c>
      <c r="F441" s="235">
        <v>8715</v>
      </c>
    </row>
    <row r="442" spans="1:6" ht="24.75" customHeight="1">
      <c r="A442" s="230" t="s">
        <v>885</v>
      </c>
      <c r="B442" s="231">
        <v>0.92400000000000004</v>
      </c>
      <c r="C442" s="231">
        <v>0.92600000000000005</v>
      </c>
      <c r="D442" s="231">
        <v>0.92400000000000004</v>
      </c>
      <c r="E442" s="231">
        <v>0.92500000000000004</v>
      </c>
      <c r="F442" s="235">
        <v>852</v>
      </c>
    </row>
    <row r="443" spans="1:6" ht="24.75" customHeight="1">
      <c r="A443" s="230" t="s">
        <v>886</v>
      </c>
      <c r="B443" s="231">
        <v>1.0009999999999999</v>
      </c>
      <c r="C443" s="231">
        <v>1.0009999999999999</v>
      </c>
      <c r="D443" s="231">
        <v>1.0009999999999999</v>
      </c>
      <c r="E443" s="231">
        <v>1.0009999999999999</v>
      </c>
      <c r="F443" s="235">
        <v>853</v>
      </c>
    </row>
    <row r="444" spans="1:6" ht="24.75" customHeight="1">
      <c r="A444" s="230" t="s">
        <v>887</v>
      </c>
      <c r="B444" s="231">
        <v>0.996</v>
      </c>
      <c r="C444" s="231">
        <v>0.996</v>
      </c>
      <c r="D444" s="231">
        <v>0.996</v>
      </c>
      <c r="E444" s="231">
        <v>0.996</v>
      </c>
      <c r="F444" s="235">
        <v>854</v>
      </c>
    </row>
    <row r="445" spans="1:6" ht="24.75" customHeight="1">
      <c r="A445" s="230" t="s">
        <v>888</v>
      </c>
      <c r="B445" s="231">
        <v>1.0129999999999999</v>
      </c>
      <c r="C445" s="231">
        <v>1.014</v>
      </c>
      <c r="D445" s="231">
        <v>1.014</v>
      </c>
      <c r="E445" s="231">
        <v>1.012</v>
      </c>
      <c r="F445" s="235">
        <v>859</v>
      </c>
    </row>
    <row r="446" spans="1:6" ht="24.75" customHeight="1">
      <c r="A446" s="230" t="s">
        <v>889</v>
      </c>
      <c r="B446" s="231">
        <v>0.94099999999999995</v>
      </c>
      <c r="C446" s="231">
        <v>0.93500000000000005</v>
      </c>
      <c r="D446" s="231">
        <v>0.93100000000000005</v>
      </c>
      <c r="E446" s="231">
        <v>0.93500000000000005</v>
      </c>
      <c r="F446" s="235">
        <v>860</v>
      </c>
    </row>
    <row r="447" spans="1:6" ht="24.75" customHeight="1">
      <c r="A447" s="230" t="s">
        <v>890</v>
      </c>
      <c r="B447" s="231">
        <v>0.97399999999999998</v>
      </c>
      <c r="C447" s="231">
        <v>0.97299999999999998</v>
      </c>
      <c r="D447" s="231">
        <v>0.97199999999999998</v>
      </c>
      <c r="E447" s="231">
        <v>0.97199999999999998</v>
      </c>
      <c r="F447" s="235">
        <v>8717</v>
      </c>
    </row>
    <row r="448" spans="1:6" ht="24.75" customHeight="1">
      <c r="A448" s="230" t="s">
        <v>891</v>
      </c>
      <c r="B448" s="231">
        <v>0.98599999999999999</v>
      </c>
      <c r="C448" s="231">
        <v>0.98599999999999999</v>
      </c>
      <c r="D448" s="231">
        <v>0.98599999999999999</v>
      </c>
      <c r="E448" s="231">
        <v>0.98599999999999999</v>
      </c>
      <c r="F448" s="235">
        <v>863</v>
      </c>
    </row>
    <row r="449" spans="1:6" ht="24.75" customHeight="1">
      <c r="A449" s="230" t="s">
        <v>892</v>
      </c>
      <c r="B449" s="231">
        <v>1</v>
      </c>
      <c r="C449" s="231">
        <v>1</v>
      </c>
      <c r="D449" s="231">
        <v>1.0109999999999999</v>
      </c>
      <c r="E449" s="231">
        <v>1.0049999999999999</v>
      </c>
      <c r="F449" s="235">
        <v>864</v>
      </c>
    </row>
    <row r="450" spans="1:6" ht="24.75" customHeight="1">
      <c r="A450" s="230" t="s">
        <v>893</v>
      </c>
      <c r="B450" s="231">
        <v>0.97299999999999998</v>
      </c>
      <c r="C450" s="231">
        <v>0.97299999999999998</v>
      </c>
      <c r="D450" s="231">
        <v>0.97299999999999998</v>
      </c>
      <c r="E450" s="231">
        <v>0.97299999999999998</v>
      </c>
      <c r="F450" s="235">
        <v>865</v>
      </c>
    </row>
    <row r="451" spans="1:6" ht="24.75" customHeight="1">
      <c r="A451" s="230" t="s">
        <v>894</v>
      </c>
      <c r="B451" s="231">
        <v>1.014</v>
      </c>
      <c r="C451" s="231">
        <v>1.014</v>
      </c>
      <c r="D451" s="231">
        <v>1.012</v>
      </c>
      <c r="E451" s="231">
        <v>1.012</v>
      </c>
      <c r="F451" s="235">
        <v>866</v>
      </c>
    </row>
    <row r="452" spans="1:6" ht="24.75" customHeight="1">
      <c r="A452" s="230" t="s">
        <v>895</v>
      </c>
      <c r="B452" s="231">
        <v>1.1319999999999999</v>
      </c>
      <c r="C452" s="231">
        <v>1.1319999999999999</v>
      </c>
      <c r="D452" s="231">
        <v>1.1259999999999999</v>
      </c>
      <c r="E452" s="231">
        <v>1.1060000000000001</v>
      </c>
      <c r="F452" s="235">
        <v>867</v>
      </c>
    </row>
    <row r="453" spans="1:6" ht="24.75" customHeight="1">
      <c r="A453" s="230" t="s">
        <v>896</v>
      </c>
      <c r="B453" s="231">
        <v>1.0009999999999999</v>
      </c>
      <c r="C453" s="231">
        <v>1.0009999999999999</v>
      </c>
      <c r="D453" s="231">
        <v>1.0009999999999999</v>
      </c>
      <c r="E453" s="231">
        <v>1.0009999999999999</v>
      </c>
      <c r="F453" s="235">
        <v>824</v>
      </c>
    </row>
    <row r="454" spans="1:6" ht="24.75" customHeight="1">
      <c r="A454" s="230" t="s">
        <v>897</v>
      </c>
      <c r="B454" s="231">
        <v>0.99099999999999999</v>
      </c>
      <c r="C454" s="231">
        <v>0.99099999999999999</v>
      </c>
      <c r="D454" s="231">
        <v>0.99099999999999999</v>
      </c>
      <c r="E454" s="231">
        <v>0.99099999999999999</v>
      </c>
      <c r="F454" s="235">
        <v>870</v>
      </c>
    </row>
    <row r="455" spans="1:6" ht="24.75" customHeight="1">
      <c r="A455" s="230" t="s">
        <v>898</v>
      </c>
      <c r="B455" s="231">
        <v>0.997</v>
      </c>
      <c r="C455" s="231">
        <v>0.997</v>
      </c>
      <c r="D455" s="231">
        <v>0.997</v>
      </c>
      <c r="E455" s="231">
        <v>0.997</v>
      </c>
      <c r="F455" s="235">
        <v>871</v>
      </c>
    </row>
    <row r="456" spans="1:6" ht="24.75" customHeight="1">
      <c r="A456" s="230" t="s">
        <v>899</v>
      </c>
      <c r="B456" s="231">
        <v>1.0029999999999999</v>
      </c>
      <c r="C456" s="231">
        <v>1.004</v>
      </c>
      <c r="D456" s="231">
        <v>1.0089999999999999</v>
      </c>
      <c r="E456" s="231">
        <v>1.006</v>
      </c>
      <c r="F456" s="235">
        <v>978</v>
      </c>
    </row>
    <row r="457" spans="1:6" ht="24.75" customHeight="1">
      <c r="A457" s="230" t="s">
        <v>900</v>
      </c>
      <c r="B457" s="231">
        <v>1.0049999999999999</v>
      </c>
      <c r="C457" s="231">
        <v>1.004</v>
      </c>
      <c r="D457" s="231">
        <v>1.0029999999999999</v>
      </c>
      <c r="E457" s="231">
        <v>1.002</v>
      </c>
      <c r="F457" s="235">
        <v>873</v>
      </c>
    </row>
    <row r="458" spans="1:6" ht="24.75" customHeight="1">
      <c r="A458" s="230" t="s">
        <v>903</v>
      </c>
      <c r="B458" s="231">
        <v>1.026</v>
      </c>
      <c r="C458" s="231">
        <v>1.0269999999999999</v>
      </c>
      <c r="D458" s="231">
        <v>1.0289999999999999</v>
      </c>
      <c r="E458" s="231">
        <v>1.03</v>
      </c>
      <c r="F458" s="235">
        <v>528</v>
      </c>
    </row>
    <row r="459" spans="1:6" ht="24.75" customHeight="1">
      <c r="A459" s="230" t="s">
        <v>904</v>
      </c>
      <c r="B459" s="231">
        <v>1.026</v>
      </c>
      <c r="C459" s="231">
        <v>1.0269999999999999</v>
      </c>
      <c r="D459" s="231">
        <v>1.0289999999999999</v>
      </c>
      <c r="E459" s="231">
        <v>1.03</v>
      </c>
      <c r="F459" s="235">
        <v>528</v>
      </c>
    </row>
    <row r="460" spans="1:6" ht="24.75" customHeight="1">
      <c r="A460" s="230" t="s">
        <v>905</v>
      </c>
      <c r="B460" s="231">
        <v>1.026</v>
      </c>
      <c r="C460" s="231">
        <v>1.0269999999999999</v>
      </c>
      <c r="D460" s="231">
        <v>1.0289999999999999</v>
      </c>
      <c r="E460" s="231">
        <v>1.03</v>
      </c>
      <c r="F460" s="235">
        <v>528</v>
      </c>
    </row>
    <row r="461" spans="1:6" ht="24.75" customHeight="1">
      <c r="A461" s="230" t="s">
        <v>906</v>
      </c>
      <c r="B461" s="231">
        <v>1.026</v>
      </c>
      <c r="C461" s="231">
        <v>1.0269999999999999</v>
      </c>
      <c r="D461" s="231">
        <v>1.0289999999999999</v>
      </c>
      <c r="E461" s="231">
        <v>1.03</v>
      </c>
      <c r="F461" s="235">
        <v>528</v>
      </c>
    </row>
    <row r="462" spans="1:6" ht="24.75" customHeight="1">
      <c r="A462" s="230" t="s">
        <v>907</v>
      </c>
      <c r="B462" s="231">
        <v>1.026</v>
      </c>
      <c r="C462" s="231">
        <v>1.0269999999999999</v>
      </c>
      <c r="D462" s="231">
        <v>1.0289999999999999</v>
      </c>
      <c r="E462" s="231">
        <v>1.03</v>
      </c>
      <c r="F462" s="235">
        <v>528</v>
      </c>
    </row>
    <row r="463" spans="1:6" ht="24.75" customHeight="1">
      <c r="A463" s="230" t="s">
        <v>908</v>
      </c>
      <c r="B463" s="231">
        <v>1.026</v>
      </c>
      <c r="C463" s="231">
        <v>1.0269999999999999</v>
      </c>
      <c r="D463" s="231">
        <v>1.0289999999999999</v>
      </c>
      <c r="E463" s="231">
        <v>1.03</v>
      </c>
      <c r="F463" s="235">
        <v>528</v>
      </c>
    </row>
    <row r="464" spans="1:6" ht="24.75" customHeight="1">
      <c r="A464" s="230" t="s">
        <v>909</v>
      </c>
      <c r="B464" s="231">
        <v>1.026</v>
      </c>
      <c r="C464" s="231">
        <v>1.0269999999999999</v>
      </c>
      <c r="D464" s="231">
        <v>1.0289999999999999</v>
      </c>
      <c r="E464" s="231">
        <v>1.03</v>
      </c>
      <c r="F464" s="235">
        <v>528</v>
      </c>
    </row>
    <row r="465" spans="1:6" ht="24.75" customHeight="1">
      <c r="A465" s="230" t="s">
        <v>910</v>
      </c>
      <c r="B465" s="231">
        <v>1.026</v>
      </c>
      <c r="C465" s="231">
        <v>1.0269999999999999</v>
      </c>
      <c r="D465" s="231">
        <v>1.0289999999999999</v>
      </c>
      <c r="E465" s="231">
        <v>1.03</v>
      </c>
      <c r="F465" s="235">
        <v>528</v>
      </c>
    </row>
    <row r="466" spans="1:6" ht="24.75" customHeight="1">
      <c r="A466" s="230" t="s">
        <v>911</v>
      </c>
      <c r="B466" s="231">
        <v>1.026</v>
      </c>
      <c r="C466" s="231">
        <v>1.0269999999999999</v>
      </c>
      <c r="D466" s="231">
        <v>1.0289999999999999</v>
      </c>
      <c r="E466" s="231">
        <v>1.03</v>
      </c>
      <c r="F466" s="235">
        <v>528</v>
      </c>
    </row>
    <row r="467" spans="1:6" ht="24.75" customHeight="1">
      <c r="A467" s="230" t="s">
        <v>912</v>
      </c>
      <c r="B467" s="231">
        <v>1</v>
      </c>
      <c r="C467" s="231">
        <v>1</v>
      </c>
      <c r="D467" s="231">
        <v>1</v>
      </c>
      <c r="E467" s="231">
        <v>1</v>
      </c>
      <c r="F467" s="235">
        <v>843</v>
      </c>
    </row>
    <row r="468" spans="1:6" ht="24.75" customHeight="1">
      <c r="A468" s="230" t="s">
        <v>913</v>
      </c>
      <c r="B468" s="231">
        <v>1</v>
      </c>
      <c r="C468" s="231">
        <v>1</v>
      </c>
      <c r="D468" s="231">
        <v>1</v>
      </c>
      <c r="E468" s="231">
        <v>1</v>
      </c>
      <c r="F468" s="235">
        <v>843</v>
      </c>
    </row>
    <row r="469" spans="1:6" ht="24.75" customHeight="1">
      <c r="A469" s="230" t="s">
        <v>914</v>
      </c>
      <c r="B469" s="231">
        <v>1</v>
      </c>
      <c r="C469" s="231">
        <v>1</v>
      </c>
      <c r="D469" s="231">
        <v>1</v>
      </c>
      <c r="E469" s="231">
        <v>1</v>
      </c>
      <c r="F469" s="235">
        <v>843</v>
      </c>
    </row>
    <row r="470" spans="1:6" ht="24.75" customHeight="1">
      <c r="A470" s="230" t="s">
        <v>915</v>
      </c>
      <c r="B470" s="231">
        <v>0.996</v>
      </c>
      <c r="C470" s="231">
        <v>0.997</v>
      </c>
      <c r="D470" s="231">
        <v>0.99399999999999999</v>
      </c>
      <c r="E470" s="231">
        <v>0.99299999999999999</v>
      </c>
      <c r="F470" s="235">
        <v>874</v>
      </c>
    </row>
    <row r="471" spans="1:6" ht="24.75" customHeight="1">
      <c r="A471" s="230" t="s">
        <v>916</v>
      </c>
      <c r="B471" s="231">
        <v>0.95399999999999996</v>
      </c>
      <c r="C471" s="231">
        <v>0.95499999999999996</v>
      </c>
      <c r="D471" s="231">
        <v>0.95199999999999996</v>
      </c>
      <c r="E471" s="231">
        <v>0.95299999999999996</v>
      </c>
      <c r="F471" s="235">
        <v>875</v>
      </c>
    </row>
    <row r="472" spans="1:6" ht="24.75" customHeight="1">
      <c r="A472" s="230" t="s">
        <v>917</v>
      </c>
      <c r="B472" s="231">
        <v>0.99199999999999999</v>
      </c>
      <c r="C472" s="231">
        <v>0.99199999999999999</v>
      </c>
      <c r="D472" s="231">
        <v>0.99199999999999999</v>
      </c>
      <c r="E472" s="231">
        <v>0.99199999999999999</v>
      </c>
      <c r="F472" s="235">
        <v>980</v>
      </c>
    </row>
    <row r="473" spans="1:6" ht="24.75" customHeight="1">
      <c r="A473" s="230" t="s">
        <v>918</v>
      </c>
      <c r="B473" s="231">
        <v>0.98199999999999998</v>
      </c>
      <c r="C473" s="231">
        <v>0.996</v>
      </c>
      <c r="D473" s="231">
        <v>1.0009999999999999</v>
      </c>
      <c r="E473" s="231">
        <v>1.004</v>
      </c>
      <c r="F473" s="235">
        <v>879</v>
      </c>
    </row>
    <row r="474" spans="1:6" ht="24.75" customHeight="1">
      <c r="A474" s="230" t="s">
        <v>919</v>
      </c>
      <c r="B474" s="231">
        <v>0.99299999999999999</v>
      </c>
      <c r="C474" s="231">
        <v>0.99299999999999999</v>
      </c>
      <c r="D474" s="231">
        <v>0.99299999999999999</v>
      </c>
      <c r="E474" s="231">
        <v>0.99299999999999999</v>
      </c>
      <c r="F474" s="235">
        <v>847</v>
      </c>
    </row>
    <row r="475" spans="1:6" ht="24.75" customHeight="1">
      <c r="A475" s="230" t="s">
        <v>921</v>
      </c>
      <c r="B475" s="231">
        <v>0.99299999999999999</v>
      </c>
      <c r="C475" s="231">
        <v>0.99399999999999999</v>
      </c>
      <c r="D475" s="231">
        <v>0.995</v>
      </c>
      <c r="E475" s="231">
        <v>0.996</v>
      </c>
      <c r="F475" s="235">
        <v>881</v>
      </c>
    </row>
    <row r="476" spans="1:6" ht="24.75" customHeight="1">
      <c r="A476" s="230" t="s">
        <v>922</v>
      </c>
      <c r="B476" s="231">
        <v>1.091</v>
      </c>
      <c r="C476" s="231">
        <v>1.1040000000000001</v>
      </c>
      <c r="D476" s="231">
        <v>1.1020000000000001</v>
      </c>
      <c r="E476" s="231">
        <v>1.101</v>
      </c>
      <c r="F476" s="235">
        <v>882</v>
      </c>
    </row>
    <row r="477" spans="1:6" ht="24.75" customHeight="1">
      <c r="A477" s="230" t="s">
        <v>923</v>
      </c>
      <c r="B477" s="231">
        <v>1</v>
      </c>
      <c r="C477" s="231">
        <v>1.0009999999999999</v>
      </c>
      <c r="D477" s="231">
        <v>0.999</v>
      </c>
      <c r="E477" s="231">
        <v>0.999</v>
      </c>
      <c r="F477" s="235">
        <v>883</v>
      </c>
    </row>
    <row r="478" spans="1:6" ht="24.75" customHeight="1">
      <c r="A478" s="230" t="s">
        <v>924</v>
      </c>
      <c r="B478" s="231">
        <v>0.98799999999999999</v>
      </c>
      <c r="C478" s="231">
        <v>0.98699999999999999</v>
      </c>
      <c r="D478" s="231">
        <v>0.98699999999999999</v>
      </c>
      <c r="E478" s="231">
        <v>0.98699999999999999</v>
      </c>
      <c r="F478" s="235">
        <v>885</v>
      </c>
    </row>
    <row r="479" spans="1:6" ht="24.75" customHeight="1">
      <c r="A479" s="230" t="s">
        <v>925</v>
      </c>
      <c r="B479" s="231">
        <v>1.0109999999999999</v>
      </c>
      <c r="C479" s="231">
        <v>1.012</v>
      </c>
      <c r="D479" s="231">
        <v>1.012</v>
      </c>
      <c r="E479" s="231">
        <v>1.01</v>
      </c>
      <c r="F479" s="235">
        <v>886</v>
      </c>
    </row>
    <row r="480" spans="1:6" ht="24.75" customHeight="1">
      <c r="A480" s="230" t="s">
        <v>926</v>
      </c>
      <c r="B480" s="231">
        <v>0.996</v>
      </c>
      <c r="C480" s="231">
        <v>0.996</v>
      </c>
      <c r="D480" s="231">
        <v>0.996</v>
      </c>
      <c r="E480" s="231">
        <v>0.996</v>
      </c>
      <c r="F480" s="235">
        <v>887</v>
      </c>
    </row>
    <row r="481" spans="1:6" ht="24.75" customHeight="1">
      <c r="A481" s="230" t="s">
        <v>927</v>
      </c>
      <c r="B481" s="231">
        <v>0.94</v>
      </c>
      <c r="C481" s="231">
        <v>0.93899999999999995</v>
      </c>
      <c r="D481" s="231">
        <v>0.93799999999999994</v>
      </c>
      <c r="E481" s="231">
        <v>0.93799999999999994</v>
      </c>
      <c r="F481" s="235">
        <v>888</v>
      </c>
    </row>
    <row r="482" spans="1:6" ht="24.75" customHeight="1">
      <c r="A482" s="230" t="s">
        <v>928</v>
      </c>
      <c r="B482" s="231">
        <v>0.98699999999999999</v>
      </c>
      <c r="C482" s="231">
        <v>0.98699999999999999</v>
      </c>
      <c r="D482" s="231">
        <v>0.98699999999999999</v>
      </c>
      <c r="E482" s="231">
        <v>0.98599999999999999</v>
      </c>
      <c r="F482" s="235">
        <v>891</v>
      </c>
    </row>
    <row r="483" spans="1:6" ht="24.75" customHeight="1">
      <c r="A483" s="230" t="s">
        <v>929</v>
      </c>
      <c r="B483" s="231">
        <v>1.105</v>
      </c>
      <c r="C483" s="231">
        <v>1.133</v>
      </c>
      <c r="D483" s="231">
        <v>1.1559999999999999</v>
      </c>
      <c r="E483" s="231">
        <v>1.1000000000000001</v>
      </c>
      <c r="F483" s="235">
        <v>893</v>
      </c>
    </row>
    <row r="484" spans="1:6" ht="24.75" customHeight="1">
      <c r="A484" s="230" t="s">
        <v>930</v>
      </c>
      <c r="B484" s="231">
        <v>0.997</v>
      </c>
      <c r="C484" s="231">
        <v>0.997</v>
      </c>
      <c r="D484" s="231">
        <v>0.997</v>
      </c>
      <c r="E484" s="231">
        <v>0.997</v>
      </c>
      <c r="F484" s="235">
        <v>8720</v>
      </c>
    </row>
    <row r="485" spans="1:6" ht="24.75" customHeight="1">
      <c r="A485" s="230" t="s">
        <v>931</v>
      </c>
      <c r="B485" s="231">
        <v>0.95799999999999996</v>
      </c>
      <c r="C485" s="231">
        <v>0.95699999999999996</v>
      </c>
      <c r="D485" s="231">
        <v>0.95699999999999996</v>
      </c>
      <c r="E485" s="231">
        <v>0.95599999999999996</v>
      </c>
      <c r="F485" s="235">
        <v>895</v>
      </c>
    </row>
    <row r="486" spans="1:6" ht="24.75" customHeight="1">
      <c r="A486" s="230" t="s">
        <v>932</v>
      </c>
      <c r="B486" s="231">
        <v>0.88600000000000001</v>
      </c>
      <c r="C486" s="231">
        <v>0.89</v>
      </c>
      <c r="D486" s="231">
        <v>0.88900000000000001</v>
      </c>
      <c r="E486" s="231">
        <v>0.88700000000000001</v>
      </c>
      <c r="F486" s="235">
        <v>896</v>
      </c>
    </row>
    <row r="487" spans="1:6" ht="24.75" customHeight="1">
      <c r="A487" s="230" t="s">
        <v>933</v>
      </c>
      <c r="B487" s="231">
        <v>1.2909999999999999</v>
      </c>
      <c r="C487" s="231">
        <v>1.234</v>
      </c>
      <c r="D487" s="231">
        <v>1.2789999999999999</v>
      </c>
      <c r="E487" s="231">
        <v>1.254</v>
      </c>
      <c r="F487" s="235">
        <v>856</v>
      </c>
    </row>
    <row r="488" spans="1:6" ht="24.75" customHeight="1">
      <c r="A488" s="230" t="s">
        <v>936</v>
      </c>
      <c r="B488" s="231">
        <v>0.96599999999999997</v>
      </c>
      <c r="C488" s="231">
        <v>0.96599999999999997</v>
      </c>
      <c r="D488" s="231">
        <v>0.96599999999999997</v>
      </c>
      <c r="E488" s="231">
        <v>0.96599999999999997</v>
      </c>
      <c r="F488" s="235">
        <v>8719</v>
      </c>
    </row>
    <row r="489" spans="1:6" ht="24.75" customHeight="1">
      <c r="A489" s="230" t="s">
        <v>937</v>
      </c>
      <c r="B489" s="231">
        <v>0.99099999999999999</v>
      </c>
      <c r="C489" s="231">
        <v>0.99099999999999999</v>
      </c>
      <c r="D489" s="231">
        <v>0.99099999999999999</v>
      </c>
      <c r="E489" s="231">
        <v>0.99</v>
      </c>
      <c r="F489" s="235">
        <v>908</v>
      </c>
    </row>
    <row r="490" spans="1:6" ht="24.75" customHeight="1">
      <c r="A490" s="230" t="s">
        <v>938</v>
      </c>
      <c r="B490" s="231">
        <v>1.0269999999999999</v>
      </c>
      <c r="C490" s="231">
        <v>1.0389999999999999</v>
      </c>
      <c r="D490" s="231">
        <v>1.036</v>
      </c>
      <c r="E490" s="231">
        <v>1.042</v>
      </c>
      <c r="F490" s="235">
        <v>831</v>
      </c>
    </row>
    <row r="491" spans="1:6" ht="24.75" customHeight="1">
      <c r="A491" s="230" t="s">
        <v>939</v>
      </c>
      <c r="B491" s="231">
        <v>1.0209999999999999</v>
      </c>
      <c r="C491" s="231">
        <v>1.032</v>
      </c>
      <c r="D491" s="231">
        <v>1.032</v>
      </c>
      <c r="E491" s="231">
        <v>1.032</v>
      </c>
      <c r="F491" s="235">
        <v>836</v>
      </c>
    </row>
    <row r="492" spans="1:6" ht="24.75" customHeight="1">
      <c r="A492" s="230" t="s">
        <v>940</v>
      </c>
      <c r="B492" s="231">
        <v>1.014</v>
      </c>
      <c r="C492" s="231">
        <v>1.012</v>
      </c>
      <c r="D492" s="231">
        <v>1.0129999999999999</v>
      </c>
      <c r="E492" s="231">
        <v>1.01</v>
      </c>
      <c r="F492" s="235">
        <v>971</v>
      </c>
    </row>
    <row r="493" spans="1:6" ht="24.75" customHeight="1">
      <c r="A493" s="230" t="s">
        <v>941</v>
      </c>
      <c r="B493" s="231">
        <v>1</v>
      </c>
      <c r="C493" s="231">
        <v>1</v>
      </c>
      <c r="D493" s="231">
        <v>1</v>
      </c>
      <c r="E493" s="231">
        <v>1</v>
      </c>
      <c r="F493" s="235">
        <v>8707</v>
      </c>
    </row>
    <row r="494" spans="1:6" ht="24.75" customHeight="1">
      <c r="A494" s="230" t="s">
        <v>943</v>
      </c>
      <c r="B494" s="231">
        <v>1.008</v>
      </c>
      <c r="C494" s="231">
        <v>1.0089999999999999</v>
      </c>
      <c r="D494" s="231">
        <v>1.01</v>
      </c>
      <c r="E494" s="231">
        <v>1.008</v>
      </c>
      <c r="F494" s="235">
        <v>828</v>
      </c>
    </row>
    <row r="495" spans="1:6" ht="24.75" customHeight="1">
      <c r="A495" s="230" t="s">
        <v>944</v>
      </c>
      <c r="B495" s="231">
        <v>0.99299999999999999</v>
      </c>
      <c r="C495" s="231">
        <v>0.99199999999999999</v>
      </c>
      <c r="D495" s="231">
        <v>0.99199999999999999</v>
      </c>
      <c r="E495" s="231">
        <v>0.99299999999999999</v>
      </c>
      <c r="F495" s="235">
        <v>981</v>
      </c>
    </row>
    <row r="496" spans="1:6" ht="24.75" customHeight="1">
      <c r="A496" s="230" t="s">
        <v>945</v>
      </c>
      <c r="B496" s="231">
        <v>0.99099999999999999</v>
      </c>
      <c r="C496" s="231">
        <v>0.99099999999999999</v>
      </c>
      <c r="D496" s="231">
        <v>0.99099999999999999</v>
      </c>
      <c r="E496" s="231">
        <v>0.99099999999999999</v>
      </c>
      <c r="F496" s="235">
        <v>839</v>
      </c>
    </row>
    <row r="497" spans="1:6" ht="24.75" customHeight="1">
      <c r="A497" s="230" t="s">
        <v>946</v>
      </c>
      <c r="B497" s="231">
        <v>1.032</v>
      </c>
      <c r="C497" s="231">
        <v>1.0329999999999999</v>
      </c>
      <c r="D497" s="231">
        <v>1.032</v>
      </c>
      <c r="E497" s="231">
        <v>1.032</v>
      </c>
      <c r="F497" s="235">
        <v>8722</v>
      </c>
    </row>
    <row r="498" spans="1:6" ht="24.75" customHeight="1">
      <c r="A498" s="230" t="s">
        <v>947</v>
      </c>
      <c r="B498" s="231">
        <v>0.97799999999999998</v>
      </c>
      <c r="C498" s="231">
        <v>0.97799999999999998</v>
      </c>
      <c r="D498" s="231">
        <v>0.97699999999999998</v>
      </c>
      <c r="E498" s="231">
        <v>0.97799999999999998</v>
      </c>
      <c r="F498" s="235">
        <v>970</v>
      </c>
    </row>
    <row r="499" spans="1:6" ht="24.75" customHeight="1">
      <c r="A499" s="230" t="s">
        <v>948</v>
      </c>
      <c r="B499" s="231">
        <v>0.94899999999999995</v>
      </c>
      <c r="C499" s="231">
        <v>0.94899999999999995</v>
      </c>
      <c r="D499" s="231">
        <v>0.94899999999999995</v>
      </c>
      <c r="E499" s="231">
        <v>0.94799999999999995</v>
      </c>
      <c r="F499" s="235">
        <v>876</v>
      </c>
    </row>
    <row r="500" spans="1:6" ht="24.75" customHeight="1">
      <c r="A500" s="230" t="s">
        <v>949</v>
      </c>
      <c r="B500" s="231">
        <v>0.95799999999999996</v>
      </c>
      <c r="C500" s="231">
        <v>0.95799999999999996</v>
      </c>
      <c r="D500" s="231">
        <v>0.95799999999999996</v>
      </c>
      <c r="E500" s="231">
        <v>0.95799999999999996</v>
      </c>
      <c r="F500" s="235">
        <v>880</v>
      </c>
    </row>
    <row r="501" spans="1:6" ht="24.75" customHeight="1">
      <c r="A501" s="230" t="s">
        <v>950</v>
      </c>
      <c r="B501" s="231">
        <v>1.032</v>
      </c>
      <c r="C501" s="231">
        <v>1.03</v>
      </c>
      <c r="D501" s="231">
        <v>1.052</v>
      </c>
      <c r="E501" s="231">
        <v>1.0489999999999999</v>
      </c>
      <c r="F501" s="235">
        <v>840</v>
      </c>
    </row>
    <row r="502" spans="1:6" ht="24.75" customHeight="1">
      <c r="A502" s="230" t="s">
        <v>951</v>
      </c>
      <c r="B502" s="231">
        <v>0.94899999999999995</v>
      </c>
      <c r="C502" s="231">
        <v>0.95099999999999996</v>
      </c>
      <c r="D502" s="231">
        <v>0.95</v>
      </c>
      <c r="E502" s="231">
        <v>0.95</v>
      </c>
      <c r="F502" s="235">
        <v>829</v>
      </c>
    </row>
    <row r="503" spans="1:6" ht="24.75" customHeight="1">
      <c r="A503" s="230" t="s">
        <v>952</v>
      </c>
      <c r="B503" s="231">
        <v>0.96599999999999997</v>
      </c>
      <c r="C503" s="231">
        <v>0.96599999999999997</v>
      </c>
      <c r="D503" s="231">
        <v>0.96599999999999997</v>
      </c>
      <c r="E503" s="231">
        <v>0.96599999999999997</v>
      </c>
      <c r="F503" s="235">
        <v>8741</v>
      </c>
    </row>
    <row r="504" spans="1:6" ht="24.75" customHeight="1">
      <c r="A504" s="230" t="s">
        <v>953</v>
      </c>
      <c r="B504" s="231">
        <v>1.0029999999999999</v>
      </c>
      <c r="C504" s="231">
        <v>1.0029999999999999</v>
      </c>
      <c r="D504" s="231">
        <v>1.0029999999999999</v>
      </c>
      <c r="E504" s="231">
        <v>1.0029999999999999</v>
      </c>
      <c r="F504" s="235">
        <v>841</v>
      </c>
    </row>
    <row r="505" spans="1:6" ht="24.75" customHeight="1">
      <c r="A505" s="230" t="s">
        <v>954</v>
      </c>
      <c r="B505" s="231">
        <v>0.995</v>
      </c>
      <c r="C505" s="231">
        <v>0.995</v>
      </c>
      <c r="D505" s="231">
        <v>0.995</v>
      </c>
      <c r="E505" s="231">
        <v>0.995</v>
      </c>
      <c r="F505" s="235">
        <v>982</v>
      </c>
    </row>
    <row r="506" spans="1:6" ht="24.75" customHeight="1">
      <c r="A506" s="230" t="s">
        <v>955</v>
      </c>
      <c r="B506" s="231">
        <v>1.014</v>
      </c>
      <c r="C506" s="231">
        <v>1.014</v>
      </c>
      <c r="D506" s="231">
        <v>1.012</v>
      </c>
      <c r="E506" s="231">
        <v>1.012</v>
      </c>
      <c r="F506" s="235">
        <v>960</v>
      </c>
    </row>
    <row r="507" spans="1:6" ht="24.75" customHeight="1">
      <c r="A507" s="230" t="s">
        <v>956</v>
      </c>
      <c r="B507" s="231">
        <v>0.95899999999999996</v>
      </c>
      <c r="C507" s="231">
        <v>0.95899999999999996</v>
      </c>
      <c r="D507" s="231">
        <v>0.95399999999999996</v>
      </c>
      <c r="E507" s="231">
        <v>0.95399999999999996</v>
      </c>
      <c r="F507" s="235">
        <v>845</v>
      </c>
    </row>
    <row r="508" spans="1:6" ht="24.75" customHeight="1">
      <c r="A508" s="230" t="s">
        <v>957</v>
      </c>
      <c r="B508" s="231">
        <v>1.014</v>
      </c>
      <c r="C508" s="231">
        <v>1.008</v>
      </c>
      <c r="D508" s="231">
        <v>1.0069999999999999</v>
      </c>
      <c r="E508" s="231">
        <v>1.012</v>
      </c>
      <c r="F508" s="235">
        <v>849</v>
      </c>
    </row>
    <row r="509" spans="1:6" ht="24.75" customHeight="1">
      <c r="A509" s="230" t="s">
        <v>958</v>
      </c>
      <c r="B509" s="231">
        <v>0.999</v>
      </c>
      <c r="C509" s="231">
        <v>0.999</v>
      </c>
      <c r="D509" s="231">
        <v>0.999</v>
      </c>
      <c r="E509" s="231">
        <v>0.999</v>
      </c>
      <c r="F509" s="235">
        <v>992</v>
      </c>
    </row>
    <row r="510" spans="1:6" ht="24.75" customHeight="1">
      <c r="A510" s="230" t="s">
        <v>959</v>
      </c>
      <c r="B510" s="231">
        <v>1.0289999999999999</v>
      </c>
      <c r="C510" s="231">
        <v>1.0289999999999999</v>
      </c>
      <c r="D510" s="231">
        <v>1.0309999999999999</v>
      </c>
      <c r="E510" s="231">
        <v>1.0309999999999999</v>
      </c>
      <c r="F510" s="235">
        <v>934</v>
      </c>
    </row>
    <row r="511" spans="1:6" ht="24.75" customHeight="1">
      <c r="A511" s="230" t="s">
        <v>960</v>
      </c>
      <c r="B511" s="231">
        <v>1.0249999999999999</v>
      </c>
      <c r="C511" s="231">
        <v>1.024</v>
      </c>
      <c r="D511" s="231">
        <v>1.0229999999999999</v>
      </c>
      <c r="E511" s="231">
        <v>1.022</v>
      </c>
      <c r="F511" s="235">
        <v>933</v>
      </c>
    </row>
    <row r="512" spans="1:6" ht="24.75" customHeight="1">
      <c r="A512" s="230" t="s">
        <v>961</v>
      </c>
      <c r="B512" s="231">
        <v>1.014</v>
      </c>
      <c r="C512" s="231">
        <v>1.014</v>
      </c>
      <c r="D512" s="231">
        <v>1.012</v>
      </c>
      <c r="E512" s="231">
        <v>1.012</v>
      </c>
      <c r="F512" s="235">
        <v>960</v>
      </c>
    </row>
    <row r="513" spans="1:6" ht="24.75" customHeight="1">
      <c r="A513" s="230" t="s">
        <v>962</v>
      </c>
      <c r="B513" s="231">
        <v>1.014</v>
      </c>
      <c r="C513" s="231">
        <v>1.014</v>
      </c>
      <c r="D513" s="231">
        <v>1.012</v>
      </c>
      <c r="E513" s="231">
        <v>1.012</v>
      </c>
      <c r="F513" s="235">
        <v>960</v>
      </c>
    </row>
    <row r="514" spans="1:6" ht="24.75" customHeight="1">
      <c r="A514" s="230" t="s">
        <v>963</v>
      </c>
      <c r="B514" s="231">
        <v>1.014</v>
      </c>
      <c r="C514" s="231">
        <v>1.014</v>
      </c>
      <c r="D514" s="231">
        <v>1.012</v>
      </c>
      <c r="E514" s="231">
        <v>1.012</v>
      </c>
      <c r="F514" s="235">
        <v>960</v>
      </c>
    </row>
    <row r="515" spans="1:6" ht="24.75" customHeight="1">
      <c r="A515" s="230" t="s">
        <v>964</v>
      </c>
      <c r="B515" s="231">
        <v>0.96899999999999997</v>
      </c>
      <c r="C515" s="231">
        <v>0.96899999999999997</v>
      </c>
      <c r="D515" s="231">
        <v>0.97199999999999998</v>
      </c>
      <c r="E515" s="231">
        <v>0.97099999999999997</v>
      </c>
      <c r="F515" s="235">
        <v>995</v>
      </c>
    </row>
    <row r="516" spans="1:6" ht="24.75" customHeight="1">
      <c r="A516" s="230" t="s">
        <v>965</v>
      </c>
      <c r="B516" s="231">
        <v>0.996</v>
      </c>
      <c r="C516" s="231">
        <v>0.995</v>
      </c>
      <c r="D516" s="231">
        <v>0.995</v>
      </c>
      <c r="E516" s="231">
        <v>0.99299999999999999</v>
      </c>
      <c r="F516" s="235">
        <v>964</v>
      </c>
    </row>
    <row r="517" spans="1:6" ht="24.75" customHeight="1">
      <c r="A517" s="230" t="s">
        <v>966</v>
      </c>
      <c r="B517" s="231">
        <v>0.98699999999999999</v>
      </c>
      <c r="C517" s="231">
        <v>0.98699999999999999</v>
      </c>
      <c r="D517" s="231">
        <v>0.98699999999999999</v>
      </c>
      <c r="E517" s="231">
        <v>0.98699999999999999</v>
      </c>
      <c r="F517" s="235">
        <v>827</v>
      </c>
    </row>
    <row r="518" spans="1:6" ht="24.75" customHeight="1">
      <c r="A518" s="230" t="s">
        <v>967</v>
      </c>
      <c r="B518" s="231">
        <v>0.99</v>
      </c>
      <c r="C518" s="231">
        <v>0.999</v>
      </c>
      <c r="D518" s="231">
        <v>0.996</v>
      </c>
      <c r="E518" s="231">
        <v>1.0029999999999999</v>
      </c>
      <c r="F518" s="235">
        <v>898</v>
      </c>
    </row>
    <row r="519" spans="1:6" ht="24.75" customHeight="1">
      <c r="A519" s="230" t="s">
        <v>968</v>
      </c>
      <c r="B519" s="231">
        <v>1.0129999999999999</v>
      </c>
      <c r="C519" s="231">
        <v>1.022</v>
      </c>
      <c r="D519" s="231">
        <v>1.0229999999999999</v>
      </c>
      <c r="E519" s="231">
        <v>1.0249999999999999</v>
      </c>
      <c r="F519" s="235">
        <v>996</v>
      </c>
    </row>
    <row r="520" spans="1:6" ht="24.75" customHeight="1">
      <c r="A520" s="230" t="s">
        <v>969</v>
      </c>
      <c r="B520" s="231">
        <v>1.014</v>
      </c>
      <c r="C520" s="231">
        <v>1.014</v>
      </c>
      <c r="D520" s="231">
        <v>1.012</v>
      </c>
      <c r="E520" s="231">
        <v>1.012</v>
      </c>
      <c r="F520" s="235">
        <v>960</v>
      </c>
    </row>
    <row r="521" spans="1:6" ht="24.75" customHeight="1">
      <c r="A521" s="230" t="s">
        <v>970</v>
      </c>
      <c r="B521" s="231">
        <v>1.014</v>
      </c>
      <c r="C521" s="231">
        <v>1.014</v>
      </c>
      <c r="D521" s="231">
        <v>1.012</v>
      </c>
      <c r="E521" s="231">
        <v>1.012</v>
      </c>
      <c r="F521" s="235">
        <v>960</v>
      </c>
    </row>
    <row r="522" spans="1:6" ht="24.75" customHeight="1">
      <c r="A522" s="230" t="s">
        <v>971</v>
      </c>
      <c r="B522" s="231">
        <v>0.95299999999999996</v>
      </c>
      <c r="C522" s="231">
        <v>0.95399999999999996</v>
      </c>
      <c r="D522" s="231">
        <v>0.95299999999999996</v>
      </c>
      <c r="E522" s="231">
        <v>0.95199999999999996</v>
      </c>
      <c r="F522" s="235">
        <v>842</v>
      </c>
    </row>
    <row r="523" spans="1:6" ht="24.75" customHeight="1">
      <c r="A523" s="230" t="s">
        <v>972</v>
      </c>
      <c r="B523" s="231">
        <v>0.999</v>
      </c>
      <c r="C523" s="231">
        <v>0.999</v>
      </c>
      <c r="D523" s="231">
        <v>0.999</v>
      </c>
      <c r="E523" s="231">
        <v>0.999</v>
      </c>
      <c r="F523" s="235">
        <v>899</v>
      </c>
    </row>
    <row r="524" spans="1:6" ht="24.75" customHeight="1">
      <c r="A524" s="230" t="s">
        <v>973</v>
      </c>
      <c r="B524" s="231">
        <v>0.96599999999999997</v>
      </c>
      <c r="C524" s="231">
        <v>0.96599999999999997</v>
      </c>
      <c r="D524" s="231">
        <v>0.96599999999999997</v>
      </c>
      <c r="E524" s="231">
        <v>0.96599999999999997</v>
      </c>
      <c r="F524" s="235">
        <v>8727</v>
      </c>
    </row>
    <row r="525" spans="1:6" ht="24.75" customHeight="1">
      <c r="A525" s="230" t="s">
        <v>974</v>
      </c>
      <c r="B525" s="231">
        <v>0.95799999999999996</v>
      </c>
      <c r="C525" s="231">
        <v>0.95799999999999996</v>
      </c>
      <c r="D525" s="231">
        <v>0.95699999999999996</v>
      </c>
      <c r="E525" s="231">
        <v>0.95699999999999996</v>
      </c>
      <c r="F525" s="235">
        <v>902</v>
      </c>
    </row>
    <row r="526" spans="1:6" ht="24.75" customHeight="1">
      <c r="A526" s="230" t="s">
        <v>975</v>
      </c>
      <c r="B526" s="231">
        <v>0.995</v>
      </c>
      <c r="C526" s="231">
        <v>0.995</v>
      </c>
      <c r="D526" s="231">
        <v>0.996</v>
      </c>
      <c r="E526" s="231">
        <v>0.996</v>
      </c>
      <c r="F526" s="235">
        <v>912</v>
      </c>
    </row>
    <row r="527" spans="1:6" ht="24.75" customHeight="1">
      <c r="A527" s="230" t="s">
        <v>976</v>
      </c>
      <c r="B527" s="231">
        <v>1.0049999999999999</v>
      </c>
      <c r="C527" s="231">
        <v>1.0069999999999999</v>
      </c>
      <c r="D527" s="231">
        <v>1.006</v>
      </c>
      <c r="E527" s="231">
        <v>1.006</v>
      </c>
      <c r="F527" s="235">
        <v>994</v>
      </c>
    </row>
    <row r="528" spans="1:6" ht="24.75" customHeight="1">
      <c r="A528" s="230" t="s">
        <v>977</v>
      </c>
      <c r="B528" s="231">
        <v>1.024</v>
      </c>
      <c r="C528" s="231">
        <v>1.0269999999999999</v>
      </c>
      <c r="D528" s="231">
        <v>1.024</v>
      </c>
      <c r="E528" s="231">
        <v>1.0209999999999999</v>
      </c>
      <c r="F528" s="235">
        <v>916</v>
      </c>
    </row>
    <row r="529" spans="1:6" ht="24.75" customHeight="1">
      <c r="A529" s="230" t="s">
        <v>978</v>
      </c>
      <c r="B529" s="231">
        <v>1.0069999999999999</v>
      </c>
      <c r="C529" s="231">
        <v>1.004</v>
      </c>
      <c r="D529" s="231">
        <v>1.0029999999999999</v>
      </c>
      <c r="E529" s="231">
        <v>1.004</v>
      </c>
      <c r="F529" s="235">
        <v>919</v>
      </c>
    </row>
    <row r="530" spans="1:6" ht="24.75" customHeight="1">
      <c r="A530" s="230" t="s">
        <v>979</v>
      </c>
      <c r="B530" s="231">
        <v>1.014</v>
      </c>
      <c r="C530" s="231">
        <v>1.014</v>
      </c>
      <c r="D530" s="231">
        <v>1.0129999999999999</v>
      </c>
      <c r="E530" s="231">
        <v>1.008</v>
      </c>
      <c r="F530" s="235">
        <v>965</v>
      </c>
    </row>
    <row r="531" spans="1:6" ht="24.75" customHeight="1">
      <c r="A531" s="230" t="s">
        <v>980</v>
      </c>
      <c r="B531" s="231">
        <v>1.014</v>
      </c>
      <c r="C531" s="231">
        <v>1.014</v>
      </c>
      <c r="D531" s="231">
        <v>1.012</v>
      </c>
      <c r="E531" s="231">
        <v>1.012</v>
      </c>
      <c r="F531" s="235">
        <v>8755</v>
      </c>
    </row>
    <row r="532" spans="1:6" ht="24.75" customHeight="1">
      <c r="A532" s="230" t="s">
        <v>981</v>
      </c>
      <c r="B532" s="231">
        <v>1.014</v>
      </c>
      <c r="C532" s="231">
        <v>1.014</v>
      </c>
      <c r="D532" s="231">
        <v>1.012</v>
      </c>
      <c r="E532" s="231">
        <v>1.012</v>
      </c>
      <c r="F532" s="235">
        <v>960</v>
      </c>
    </row>
    <row r="533" spans="1:6" ht="24.75" customHeight="1">
      <c r="A533" s="230" t="s">
        <v>982</v>
      </c>
      <c r="B533" s="231">
        <v>1.0169999999999999</v>
      </c>
      <c r="C533" s="231">
        <v>1.014</v>
      </c>
      <c r="D533" s="231">
        <v>1.02</v>
      </c>
      <c r="E533" s="231">
        <v>1.0169999999999999</v>
      </c>
      <c r="F533" s="235">
        <v>976</v>
      </c>
    </row>
    <row r="534" spans="1:6" ht="24.75" customHeight="1">
      <c r="A534" s="230" t="s">
        <v>983</v>
      </c>
      <c r="B534" s="231">
        <v>1.0149999999999999</v>
      </c>
      <c r="C534" s="231">
        <v>1.012</v>
      </c>
      <c r="D534" s="231">
        <v>1.0169999999999999</v>
      </c>
      <c r="E534" s="231">
        <v>1.0149999999999999</v>
      </c>
      <c r="F534" s="235">
        <v>857</v>
      </c>
    </row>
    <row r="535" spans="1:6" ht="24.75" customHeight="1">
      <c r="A535" s="230" t="s">
        <v>984</v>
      </c>
      <c r="B535" s="231">
        <v>1.014</v>
      </c>
      <c r="C535" s="231">
        <v>1.014</v>
      </c>
      <c r="D535" s="231">
        <v>1.012</v>
      </c>
      <c r="E535" s="231">
        <v>1.012</v>
      </c>
      <c r="F535" s="235">
        <v>960</v>
      </c>
    </row>
    <row r="536" spans="1:6" ht="24.75" customHeight="1">
      <c r="A536" s="230" t="s">
        <v>985</v>
      </c>
      <c r="B536" s="231">
        <v>1.014</v>
      </c>
      <c r="C536" s="231">
        <v>1.014</v>
      </c>
      <c r="D536" s="231">
        <v>1.012</v>
      </c>
      <c r="E536" s="231">
        <v>1.012</v>
      </c>
      <c r="F536" s="235">
        <v>960</v>
      </c>
    </row>
    <row r="537" spans="1:6" ht="24.75" customHeight="1">
      <c r="A537" s="230" t="s">
        <v>986</v>
      </c>
      <c r="B537" s="231">
        <v>0.999</v>
      </c>
      <c r="C537" s="231">
        <v>0.999</v>
      </c>
      <c r="D537" s="231">
        <v>0.999</v>
      </c>
      <c r="E537" s="231">
        <v>0.999</v>
      </c>
      <c r="F537" s="235">
        <v>947</v>
      </c>
    </row>
    <row r="538" spans="1:6" ht="24.75" customHeight="1">
      <c r="A538" s="230" t="s">
        <v>987</v>
      </c>
      <c r="B538" s="231">
        <v>0.99399999999999999</v>
      </c>
      <c r="C538" s="231">
        <v>0.998</v>
      </c>
      <c r="D538" s="231">
        <v>0.998</v>
      </c>
      <c r="E538" s="231">
        <v>0.997</v>
      </c>
      <c r="F538" s="235">
        <v>957</v>
      </c>
    </row>
    <row r="539" spans="1:6" ht="24.75" customHeight="1">
      <c r="A539" s="230" t="s">
        <v>988</v>
      </c>
      <c r="B539" s="231">
        <v>1.014</v>
      </c>
      <c r="C539" s="231">
        <v>1.014</v>
      </c>
      <c r="D539" s="231">
        <v>1.012</v>
      </c>
      <c r="E539" s="231">
        <v>1.012</v>
      </c>
      <c r="F539" s="235">
        <v>960</v>
      </c>
    </row>
    <row r="540" spans="1:6" ht="24.75" customHeight="1">
      <c r="A540" s="230" t="s">
        <v>989</v>
      </c>
      <c r="B540" s="231">
        <v>1.014</v>
      </c>
      <c r="C540" s="231">
        <v>1.014</v>
      </c>
      <c r="D540" s="231">
        <v>1.012</v>
      </c>
      <c r="E540" s="231">
        <v>1.012</v>
      </c>
      <c r="F540" s="235">
        <v>960</v>
      </c>
    </row>
    <row r="541" spans="1:6" ht="24.75" customHeight="1">
      <c r="A541" s="230" t="s">
        <v>990</v>
      </c>
      <c r="B541" s="231">
        <v>1</v>
      </c>
      <c r="C541" s="231">
        <v>1</v>
      </c>
      <c r="D541" s="231">
        <v>1</v>
      </c>
      <c r="E541" s="231">
        <v>1</v>
      </c>
      <c r="F541" s="235">
        <v>872</v>
      </c>
    </row>
    <row r="542" spans="1:6" ht="24.75" customHeight="1">
      <c r="A542" s="230" t="s">
        <v>991</v>
      </c>
      <c r="B542" s="231">
        <v>1</v>
      </c>
      <c r="C542" s="231">
        <v>0.999</v>
      </c>
      <c r="D542" s="231">
        <v>0.998</v>
      </c>
      <c r="E542" s="231">
        <v>0.999</v>
      </c>
      <c r="F542" s="235">
        <v>968</v>
      </c>
    </row>
    <row r="543" spans="1:6" ht="24.75" customHeight="1">
      <c r="A543" s="230" t="s">
        <v>992</v>
      </c>
      <c r="B543" s="231">
        <v>0.97799999999999998</v>
      </c>
      <c r="C543" s="231">
        <v>0.97799999999999998</v>
      </c>
      <c r="D543" s="231">
        <v>0.97799999999999998</v>
      </c>
      <c r="E543" s="231">
        <v>0.97799999999999998</v>
      </c>
      <c r="F543" s="235">
        <v>894</v>
      </c>
    </row>
    <row r="544" spans="1:6" ht="24.75" customHeight="1">
      <c r="A544" s="230" t="s">
        <v>993</v>
      </c>
      <c r="B544" s="231">
        <v>1.014</v>
      </c>
      <c r="C544" s="231">
        <v>1.014</v>
      </c>
      <c r="D544" s="231">
        <v>1.012</v>
      </c>
      <c r="E544" s="231">
        <v>1.012</v>
      </c>
      <c r="F544" s="235">
        <v>960</v>
      </c>
    </row>
    <row r="545" spans="1:6" ht="24.75" customHeight="1">
      <c r="A545" s="230" t="s">
        <v>994</v>
      </c>
      <c r="B545" s="231">
        <v>1.014</v>
      </c>
      <c r="C545" s="231">
        <v>1.014</v>
      </c>
      <c r="D545" s="231">
        <v>1.012</v>
      </c>
      <c r="E545" s="231">
        <v>1.012</v>
      </c>
      <c r="F545" s="235">
        <v>960</v>
      </c>
    </row>
    <row r="546" spans="1:6" ht="24.75" customHeight="1">
      <c r="A546" s="230" t="s">
        <v>995</v>
      </c>
      <c r="B546" s="231">
        <v>0.995</v>
      </c>
      <c r="C546" s="231">
        <v>0.995</v>
      </c>
      <c r="D546" s="231">
        <v>0.995</v>
      </c>
      <c r="E546" s="231">
        <v>0.995</v>
      </c>
      <c r="F546" s="235">
        <v>878</v>
      </c>
    </row>
    <row r="547" spans="1:6" ht="24.75" customHeight="1">
      <c r="A547" s="230" t="s">
        <v>996</v>
      </c>
      <c r="B547" s="231">
        <v>0.91500000000000004</v>
      </c>
      <c r="C547" s="231">
        <v>0.91800000000000004</v>
      </c>
      <c r="D547" s="231">
        <v>0.91300000000000003</v>
      </c>
      <c r="E547" s="231">
        <v>0.91300000000000003</v>
      </c>
      <c r="F547" s="235">
        <v>911</v>
      </c>
    </row>
    <row r="548" spans="1:6" ht="24.75" customHeight="1">
      <c r="A548" s="230" t="s">
        <v>997</v>
      </c>
      <c r="B548" s="231">
        <v>0.999</v>
      </c>
      <c r="C548" s="231">
        <v>0.996</v>
      </c>
      <c r="D548" s="231">
        <v>0.996</v>
      </c>
      <c r="E548" s="231">
        <v>0.999</v>
      </c>
      <c r="F548" s="235">
        <v>920</v>
      </c>
    </row>
    <row r="549" spans="1:6" ht="24.75" customHeight="1">
      <c r="A549" s="230" t="s">
        <v>998</v>
      </c>
      <c r="B549" s="231">
        <v>1.014</v>
      </c>
      <c r="C549" s="231">
        <v>1.014</v>
      </c>
      <c r="D549" s="231">
        <v>1.012</v>
      </c>
      <c r="E549" s="231">
        <v>1.012</v>
      </c>
      <c r="F549" s="235">
        <v>8756</v>
      </c>
    </row>
    <row r="550" spans="1:6" ht="24.75" customHeight="1">
      <c r="A550" s="230" t="s">
        <v>999</v>
      </c>
      <c r="B550" s="231">
        <v>1.014</v>
      </c>
      <c r="C550" s="231">
        <v>1.014</v>
      </c>
      <c r="D550" s="231">
        <v>1.012</v>
      </c>
      <c r="E550" s="231">
        <v>1.012</v>
      </c>
      <c r="F550" s="235">
        <v>960</v>
      </c>
    </row>
    <row r="551" spans="1:6" ht="24.75" customHeight="1">
      <c r="A551" s="230" t="s">
        <v>1000</v>
      </c>
      <c r="B551" s="231">
        <v>1.014</v>
      </c>
      <c r="C551" s="231">
        <v>1.014</v>
      </c>
      <c r="D551" s="231">
        <v>1.012</v>
      </c>
      <c r="E551" s="231">
        <v>1.012</v>
      </c>
      <c r="F551" s="235">
        <v>960</v>
      </c>
    </row>
    <row r="552" spans="1:6" ht="24.75" customHeight="1">
      <c r="A552" s="230" t="s">
        <v>1001</v>
      </c>
      <c r="B552" s="231">
        <v>1.014</v>
      </c>
      <c r="C552" s="231">
        <v>1.014</v>
      </c>
      <c r="D552" s="231">
        <v>1.012</v>
      </c>
      <c r="E552" s="231">
        <v>1.012</v>
      </c>
      <c r="F552" s="235">
        <v>960</v>
      </c>
    </row>
    <row r="553" spans="1:6" ht="24.75" customHeight="1">
      <c r="A553" s="230" t="s">
        <v>1002</v>
      </c>
      <c r="B553" s="231">
        <v>1.0129999999999999</v>
      </c>
      <c r="C553" s="231">
        <v>1.018</v>
      </c>
      <c r="D553" s="231">
        <v>1.006</v>
      </c>
      <c r="E553" s="231">
        <v>1.0089999999999999</v>
      </c>
      <c r="F553" s="235">
        <v>988</v>
      </c>
    </row>
    <row r="554" spans="1:6" ht="24.75" customHeight="1">
      <c r="A554" s="230" t="s">
        <v>1003</v>
      </c>
      <c r="B554" s="231">
        <v>1.014</v>
      </c>
      <c r="C554" s="231">
        <v>1.014</v>
      </c>
      <c r="D554" s="231">
        <v>1.012</v>
      </c>
      <c r="E554" s="231">
        <v>1.012</v>
      </c>
      <c r="F554" s="235">
        <v>960</v>
      </c>
    </row>
    <row r="555" spans="1:6" ht="24.75" customHeight="1">
      <c r="A555" s="230" t="s">
        <v>1004</v>
      </c>
      <c r="B555" s="231">
        <v>1.014</v>
      </c>
      <c r="C555" s="231">
        <v>1.014</v>
      </c>
      <c r="D555" s="231">
        <v>1.012</v>
      </c>
      <c r="E555" s="231">
        <v>1.012</v>
      </c>
      <c r="F555" s="235">
        <v>960</v>
      </c>
    </row>
    <row r="556" spans="1:6" ht="24.75" customHeight="1">
      <c r="A556" s="230" t="s">
        <v>1005</v>
      </c>
      <c r="B556" s="231">
        <v>1.014</v>
      </c>
      <c r="C556" s="231">
        <v>1.014</v>
      </c>
      <c r="D556" s="231">
        <v>1.012</v>
      </c>
      <c r="E556" s="231">
        <v>1.012</v>
      </c>
      <c r="F556" s="235">
        <v>960</v>
      </c>
    </row>
    <row r="557" spans="1:6" ht="24.75" customHeight="1">
      <c r="A557" s="230" t="s">
        <v>1006</v>
      </c>
      <c r="B557" s="231">
        <v>1.024</v>
      </c>
      <c r="C557" s="231">
        <v>1.0269999999999999</v>
      </c>
      <c r="D557" s="231">
        <v>1.024</v>
      </c>
      <c r="E557" s="231">
        <v>1.0209999999999999</v>
      </c>
      <c r="F557" s="235">
        <v>921</v>
      </c>
    </row>
    <row r="558" spans="1:6" ht="24.75" customHeight="1">
      <c r="A558" s="230" t="s">
        <v>1007</v>
      </c>
      <c r="B558" s="231">
        <v>1</v>
      </c>
      <c r="C558" s="231">
        <v>1</v>
      </c>
      <c r="D558" s="231">
        <v>1</v>
      </c>
      <c r="E558" s="231">
        <v>1</v>
      </c>
      <c r="F558" s="235">
        <v>998</v>
      </c>
    </row>
    <row r="559" spans="1:6" ht="24.75" customHeight="1">
      <c r="A559" s="230" t="s">
        <v>1008</v>
      </c>
      <c r="B559" s="231">
        <v>1.0089999999999999</v>
      </c>
      <c r="C559" s="231">
        <v>1.0069999999999999</v>
      </c>
      <c r="D559" s="231">
        <v>1.0069999999999999</v>
      </c>
      <c r="E559" s="231">
        <v>1.004</v>
      </c>
      <c r="F559" s="235">
        <v>8738</v>
      </c>
    </row>
    <row r="560" spans="1:6" ht="24.75" customHeight="1">
      <c r="A560" s="230" t="s">
        <v>1009</v>
      </c>
      <c r="B560" s="231">
        <v>1.0209999999999999</v>
      </c>
      <c r="C560" s="231">
        <v>1.0169999999999999</v>
      </c>
      <c r="D560" s="231">
        <v>1.0249999999999999</v>
      </c>
      <c r="E560" s="231">
        <v>1.022</v>
      </c>
      <c r="F560" s="235">
        <v>959</v>
      </c>
    </row>
    <row r="561" spans="1:6" ht="24.75" customHeight="1">
      <c r="A561" s="230" t="s">
        <v>1010</v>
      </c>
      <c r="B561" s="231">
        <v>1.006</v>
      </c>
      <c r="C561" s="231">
        <v>1.004</v>
      </c>
      <c r="D561" s="231">
        <v>1.004</v>
      </c>
      <c r="E561" s="231">
        <v>1.0049999999999999</v>
      </c>
      <c r="F561" s="235">
        <v>901</v>
      </c>
    </row>
    <row r="562" spans="1:6" ht="24.75" customHeight="1">
      <c r="A562" s="230" t="s">
        <v>1011</v>
      </c>
      <c r="B562" s="231">
        <v>1.014</v>
      </c>
      <c r="C562" s="231">
        <v>1.014</v>
      </c>
      <c r="D562" s="231">
        <v>1.012</v>
      </c>
      <c r="E562" s="231">
        <v>1.012</v>
      </c>
      <c r="F562" s="235">
        <v>960</v>
      </c>
    </row>
    <row r="563" spans="1:6" ht="24.75" customHeight="1">
      <c r="A563" s="230" t="s">
        <v>1012</v>
      </c>
      <c r="B563" s="231">
        <v>0.98399999999999999</v>
      </c>
      <c r="C563" s="231">
        <v>0.98399999999999999</v>
      </c>
      <c r="D563" s="231">
        <v>0.98399999999999999</v>
      </c>
      <c r="E563" s="231">
        <v>0.98399999999999999</v>
      </c>
      <c r="F563" s="235">
        <v>905</v>
      </c>
    </row>
    <row r="564" spans="1:6" ht="24.75" customHeight="1">
      <c r="A564" s="230" t="s">
        <v>1014</v>
      </c>
      <c r="B564" s="231">
        <v>0.998</v>
      </c>
      <c r="C564" s="231">
        <v>0.998</v>
      </c>
      <c r="D564" s="231">
        <v>0.998</v>
      </c>
      <c r="E564" s="231">
        <v>0.998</v>
      </c>
      <c r="F564" s="235">
        <v>8737</v>
      </c>
    </row>
    <row r="565" spans="1:6" ht="24.75" customHeight="1">
      <c r="A565" s="230" t="s">
        <v>1015</v>
      </c>
      <c r="B565" s="231">
        <v>1</v>
      </c>
      <c r="C565" s="231">
        <v>1</v>
      </c>
      <c r="D565" s="231">
        <v>1</v>
      </c>
      <c r="E565" s="231">
        <v>1</v>
      </c>
      <c r="F565" s="235">
        <v>862</v>
      </c>
    </row>
    <row r="566" spans="1:6" ht="24.75" customHeight="1">
      <c r="A566" s="230" t="s">
        <v>1016</v>
      </c>
      <c r="B566" s="231">
        <v>1</v>
      </c>
      <c r="C566" s="231">
        <v>1</v>
      </c>
      <c r="D566" s="231">
        <v>1</v>
      </c>
      <c r="E566" s="231">
        <v>1</v>
      </c>
      <c r="F566" s="235">
        <v>8743</v>
      </c>
    </row>
    <row r="567" spans="1:6" ht="24.75" customHeight="1">
      <c r="A567" s="230" t="s">
        <v>1017</v>
      </c>
      <c r="B567" s="231">
        <v>1.014</v>
      </c>
      <c r="C567" s="231">
        <v>1.014</v>
      </c>
      <c r="D567" s="231">
        <v>1.012</v>
      </c>
      <c r="E567" s="231">
        <v>1.012</v>
      </c>
      <c r="F567" s="235">
        <v>960</v>
      </c>
    </row>
    <row r="568" spans="1:6" ht="24.75" customHeight="1">
      <c r="A568" s="230" t="s">
        <v>1018</v>
      </c>
      <c r="B568" s="231">
        <v>1.014</v>
      </c>
      <c r="C568" s="231">
        <v>1.014</v>
      </c>
      <c r="D568" s="231">
        <v>1.012</v>
      </c>
      <c r="E568" s="231">
        <v>1.012</v>
      </c>
      <c r="F568" s="235">
        <v>8757</v>
      </c>
    </row>
    <row r="569" spans="1:6" ht="24.75" customHeight="1">
      <c r="A569" s="230" t="s">
        <v>1019</v>
      </c>
      <c r="B569" s="231">
        <v>1.014</v>
      </c>
      <c r="C569" s="231">
        <v>1.014</v>
      </c>
      <c r="D569" s="231">
        <v>1.012</v>
      </c>
      <c r="E569" s="231">
        <v>1.012</v>
      </c>
      <c r="F569" s="235">
        <v>960</v>
      </c>
    </row>
    <row r="570" spans="1:6" ht="24.75" customHeight="1">
      <c r="A570" s="230" t="s">
        <v>1020</v>
      </c>
      <c r="B570" s="231">
        <v>0.98699999999999999</v>
      </c>
      <c r="C570" s="231">
        <v>0.98599999999999999</v>
      </c>
      <c r="D570" s="231">
        <v>0.98599999999999999</v>
      </c>
      <c r="E570" s="231">
        <v>0.98699999999999999</v>
      </c>
      <c r="F570" s="235">
        <v>897</v>
      </c>
    </row>
    <row r="571" spans="1:6" ht="24.75" customHeight="1">
      <c r="A571" s="230" t="s">
        <v>1021</v>
      </c>
      <c r="B571" s="231">
        <v>1.014</v>
      </c>
      <c r="C571" s="231">
        <v>1.014</v>
      </c>
      <c r="D571" s="231">
        <v>1.012</v>
      </c>
      <c r="E571" s="231">
        <v>1.012</v>
      </c>
      <c r="F571" s="235">
        <v>960</v>
      </c>
    </row>
    <row r="572" spans="1:6" ht="24.75" customHeight="1">
      <c r="A572" s="230" t="s">
        <v>1022</v>
      </c>
      <c r="B572" s="231">
        <v>1.014</v>
      </c>
      <c r="C572" s="231">
        <v>1.014</v>
      </c>
      <c r="D572" s="231">
        <v>1.012</v>
      </c>
      <c r="E572" s="231">
        <v>1.012</v>
      </c>
      <c r="F572" s="235">
        <v>960</v>
      </c>
    </row>
    <row r="573" spans="1:6" ht="24.75" customHeight="1">
      <c r="A573" s="230" t="s">
        <v>1023</v>
      </c>
      <c r="B573" s="231">
        <v>0.94</v>
      </c>
      <c r="C573" s="231">
        <v>0.93899999999999995</v>
      </c>
      <c r="D573" s="231">
        <v>0.94</v>
      </c>
      <c r="E573" s="231">
        <v>0.94099999999999995</v>
      </c>
      <c r="F573" s="235">
        <v>907</v>
      </c>
    </row>
    <row r="574" spans="1:6" ht="24.75" customHeight="1">
      <c r="A574" s="230" t="s">
        <v>1024</v>
      </c>
      <c r="B574" s="231">
        <v>0.91600000000000004</v>
      </c>
      <c r="C574" s="231">
        <v>0.91600000000000004</v>
      </c>
      <c r="D574" s="231">
        <v>0.91600000000000004</v>
      </c>
      <c r="E574" s="231">
        <v>0.91700000000000004</v>
      </c>
      <c r="F574" s="235">
        <v>997</v>
      </c>
    </row>
    <row r="575" spans="1:6" ht="24.75" customHeight="1">
      <c r="A575" s="230" t="s">
        <v>1025</v>
      </c>
      <c r="B575" s="231">
        <v>0.999</v>
      </c>
      <c r="C575" s="231">
        <v>0.999</v>
      </c>
      <c r="D575" s="231">
        <v>0.999</v>
      </c>
      <c r="E575" s="231">
        <v>0.999</v>
      </c>
      <c r="F575" s="235">
        <v>892</v>
      </c>
    </row>
    <row r="576" spans="1:6" ht="24.75" customHeight="1">
      <c r="A576" s="230" t="s">
        <v>1026</v>
      </c>
      <c r="B576" s="231">
        <v>0.999</v>
      </c>
      <c r="C576" s="231">
        <v>0.999</v>
      </c>
      <c r="D576" s="231">
        <v>0.999</v>
      </c>
      <c r="E576" s="231">
        <v>0.999</v>
      </c>
      <c r="F576" s="235">
        <v>993</v>
      </c>
    </row>
    <row r="577" spans="1:6" ht="24.75" customHeight="1">
      <c r="A577" s="230" t="s">
        <v>1028</v>
      </c>
      <c r="B577" s="231">
        <v>1.014</v>
      </c>
      <c r="C577" s="231">
        <v>1.014</v>
      </c>
      <c r="D577" s="231">
        <v>1.012</v>
      </c>
      <c r="E577" s="231">
        <v>1.012</v>
      </c>
      <c r="F577" s="235">
        <v>960</v>
      </c>
    </row>
    <row r="578" spans="1:6" ht="24.75" customHeight="1">
      <c r="A578" s="230" t="s">
        <v>1030</v>
      </c>
      <c r="B578" s="231">
        <v>1.01</v>
      </c>
      <c r="C578" s="231">
        <v>1.0069999999999999</v>
      </c>
      <c r="D578" s="231">
        <v>1.0069999999999999</v>
      </c>
      <c r="E578" s="231">
        <v>1.0029999999999999</v>
      </c>
      <c r="F578" s="235">
        <v>858</v>
      </c>
    </row>
    <row r="579" spans="1:6" ht="24.75" customHeight="1">
      <c r="A579" s="230" t="s">
        <v>1031</v>
      </c>
      <c r="B579" s="231">
        <v>1.014</v>
      </c>
      <c r="C579" s="231">
        <v>1.014</v>
      </c>
      <c r="D579" s="231">
        <v>1.012</v>
      </c>
      <c r="E579" s="231">
        <v>1.012</v>
      </c>
      <c r="F579" s="235">
        <v>960</v>
      </c>
    </row>
    <row r="580" spans="1:6" ht="24.75" customHeight="1">
      <c r="A580" s="230" t="s">
        <v>1032</v>
      </c>
      <c r="B580" s="231">
        <v>1.014</v>
      </c>
      <c r="C580" s="231">
        <v>1.014</v>
      </c>
      <c r="D580" s="231">
        <v>1.012</v>
      </c>
      <c r="E580" s="231">
        <v>1.012</v>
      </c>
      <c r="F580" s="235">
        <v>960</v>
      </c>
    </row>
    <row r="581" spans="1:6" ht="24.75" customHeight="1">
      <c r="A581" s="230" t="s">
        <v>1033</v>
      </c>
      <c r="B581" s="231">
        <v>1.026</v>
      </c>
      <c r="C581" s="231">
        <v>1.0269999999999999</v>
      </c>
      <c r="D581" s="231">
        <v>1.0289999999999999</v>
      </c>
      <c r="E581" s="231">
        <v>1.03</v>
      </c>
      <c r="F581" s="235">
        <v>538</v>
      </c>
    </row>
    <row r="582" spans="1:6" ht="24.75" customHeight="1">
      <c r="A582" s="230" t="s">
        <v>1034</v>
      </c>
      <c r="B582" s="231">
        <v>1.014</v>
      </c>
      <c r="C582" s="231">
        <v>1.014</v>
      </c>
      <c r="D582" s="231">
        <v>1.012</v>
      </c>
      <c r="E582" s="231">
        <v>1.012</v>
      </c>
      <c r="F582" s="235">
        <v>960</v>
      </c>
    </row>
    <row r="583" spans="1:6" ht="24.75" customHeight="1">
      <c r="A583" s="230" t="s">
        <v>1035</v>
      </c>
      <c r="B583" s="231">
        <v>1.014</v>
      </c>
      <c r="C583" s="231">
        <v>1.014</v>
      </c>
      <c r="D583" s="231">
        <v>1.012</v>
      </c>
      <c r="E583" s="231">
        <v>1.012</v>
      </c>
      <c r="F583" s="235">
        <v>960</v>
      </c>
    </row>
    <row r="584" spans="1:6" ht="24.75" customHeight="1">
      <c r="A584" s="230" t="s">
        <v>1036</v>
      </c>
      <c r="B584" s="231">
        <v>1.014</v>
      </c>
      <c r="C584" s="231">
        <v>1.014</v>
      </c>
      <c r="D584" s="231">
        <v>1.012</v>
      </c>
      <c r="E584" s="231">
        <v>1.012</v>
      </c>
      <c r="F584" s="235">
        <v>960</v>
      </c>
    </row>
    <row r="585" spans="1:6" ht="24.75" customHeight="1">
      <c r="A585" s="230" t="s">
        <v>1037</v>
      </c>
      <c r="B585" s="231">
        <v>1.014</v>
      </c>
      <c r="C585" s="231">
        <v>1.014</v>
      </c>
      <c r="D585" s="231">
        <v>1.012</v>
      </c>
      <c r="E585" s="231">
        <v>1.012</v>
      </c>
      <c r="F585" s="235">
        <v>960</v>
      </c>
    </row>
    <row r="586" spans="1:6" ht="24.75" customHeight="1">
      <c r="A586" s="230" t="s">
        <v>1038</v>
      </c>
      <c r="B586" s="231">
        <v>1.014</v>
      </c>
      <c r="C586" s="231">
        <v>1.014</v>
      </c>
      <c r="D586" s="231">
        <v>1.012</v>
      </c>
      <c r="E586" s="231">
        <v>1.012</v>
      </c>
      <c r="F586" s="235">
        <v>960</v>
      </c>
    </row>
    <row r="587" spans="1:6" ht="24.75" customHeight="1">
      <c r="A587" s="230" t="s">
        <v>1039</v>
      </c>
      <c r="B587" s="231">
        <v>1.014</v>
      </c>
      <c r="C587" s="231">
        <v>1.014</v>
      </c>
      <c r="D587" s="231">
        <v>1.012</v>
      </c>
      <c r="E587" s="231">
        <v>1.012</v>
      </c>
      <c r="F587" s="235">
        <v>960</v>
      </c>
    </row>
    <row r="588" spans="1:6" ht="24.75" customHeight="1">
      <c r="A588" s="230" t="s">
        <v>1040</v>
      </c>
      <c r="B588" s="231">
        <v>1.014</v>
      </c>
      <c r="C588" s="231">
        <v>1.014</v>
      </c>
      <c r="D588" s="231">
        <v>1.012</v>
      </c>
      <c r="E588" s="231">
        <v>1.012</v>
      </c>
      <c r="F588" s="235">
        <v>960</v>
      </c>
    </row>
    <row r="589" spans="1:6" ht="24.75" customHeight="1">
      <c r="A589" s="230" t="s">
        <v>1041</v>
      </c>
      <c r="B589" s="231">
        <v>1.014</v>
      </c>
      <c r="C589" s="231">
        <v>1.014</v>
      </c>
      <c r="D589" s="231">
        <v>1.012</v>
      </c>
      <c r="E589" s="231">
        <v>1.012</v>
      </c>
      <c r="F589" s="235">
        <v>960</v>
      </c>
    </row>
    <row r="590" spans="1:6" ht="24.75" customHeight="1">
      <c r="A590" s="230" t="s">
        <v>1042</v>
      </c>
      <c r="B590" s="231">
        <v>1.014</v>
      </c>
      <c r="C590" s="231">
        <v>1.014</v>
      </c>
      <c r="D590" s="231">
        <v>1.012</v>
      </c>
      <c r="E590" s="231">
        <v>1.012</v>
      </c>
      <c r="F590" s="235">
        <v>960</v>
      </c>
    </row>
    <row r="591" spans="1:6" ht="24.75" customHeight="1">
      <c r="A591" s="230" t="s">
        <v>1043</v>
      </c>
      <c r="B591" s="231">
        <v>1.014</v>
      </c>
      <c r="C591" s="231">
        <v>1.014</v>
      </c>
      <c r="D591" s="231">
        <v>1.012</v>
      </c>
      <c r="E591" s="231">
        <v>1.012</v>
      </c>
      <c r="F591" s="235">
        <v>960</v>
      </c>
    </row>
    <row r="592" spans="1:6" ht="24.75" customHeight="1">
      <c r="A592" s="230" t="s">
        <v>1044</v>
      </c>
      <c r="B592" s="231">
        <v>1.014</v>
      </c>
      <c r="C592" s="231">
        <v>1.014</v>
      </c>
      <c r="D592" s="231">
        <v>1.012</v>
      </c>
      <c r="E592" s="231">
        <v>1.012</v>
      </c>
      <c r="F592" s="235">
        <v>960</v>
      </c>
    </row>
    <row r="593" spans="1:6" ht="24.75" customHeight="1">
      <c r="A593" s="230" t="s">
        <v>1045</v>
      </c>
      <c r="B593" s="231">
        <v>1.014</v>
      </c>
      <c r="C593" s="231">
        <v>1.014</v>
      </c>
      <c r="D593" s="231">
        <v>1.012</v>
      </c>
      <c r="E593" s="231">
        <v>1.012</v>
      </c>
      <c r="F593" s="235">
        <v>960</v>
      </c>
    </row>
    <row r="594" spans="1:6" ht="24.75" customHeight="1">
      <c r="A594" s="230" t="s">
        <v>1046</v>
      </c>
      <c r="B594" s="231">
        <v>1.014</v>
      </c>
      <c r="C594" s="231">
        <v>1.014</v>
      </c>
      <c r="D594" s="231">
        <v>1.012</v>
      </c>
      <c r="E594" s="231">
        <v>1.012</v>
      </c>
      <c r="F594" s="235">
        <v>960</v>
      </c>
    </row>
    <row r="595" spans="1:6" ht="24.75" customHeight="1">
      <c r="A595" s="230" t="s">
        <v>1047</v>
      </c>
      <c r="B595" s="231">
        <v>1.014</v>
      </c>
      <c r="C595" s="231">
        <v>1.014</v>
      </c>
      <c r="D595" s="231">
        <v>1.012</v>
      </c>
      <c r="E595" s="231">
        <v>1.012</v>
      </c>
      <c r="F595" s="235">
        <v>960</v>
      </c>
    </row>
    <row r="596" spans="1:6" ht="24.75" customHeight="1">
      <c r="A596" s="230" t="s">
        <v>1048</v>
      </c>
      <c r="B596" s="231">
        <v>1.014</v>
      </c>
      <c r="C596" s="231">
        <v>1.014</v>
      </c>
      <c r="D596" s="231">
        <v>1.012</v>
      </c>
      <c r="E596" s="231">
        <v>1.012</v>
      </c>
      <c r="F596" s="235">
        <v>960</v>
      </c>
    </row>
    <row r="597" spans="1:6" ht="24.75" customHeight="1">
      <c r="A597" s="230" t="s">
        <v>1049</v>
      </c>
      <c r="B597" s="231">
        <v>1.014</v>
      </c>
      <c r="C597" s="231">
        <v>1.014</v>
      </c>
      <c r="D597" s="231">
        <v>1.012</v>
      </c>
      <c r="E597" s="231">
        <v>1.012</v>
      </c>
      <c r="F597" s="235">
        <v>960</v>
      </c>
    </row>
    <row r="598" spans="1:6" ht="24.75" customHeight="1">
      <c r="A598" s="230" t="s">
        <v>1050</v>
      </c>
      <c r="B598" s="231">
        <v>1.014</v>
      </c>
      <c r="C598" s="231">
        <v>1.014</v>
      </c>
      <c r="D598" s="231">
        <v>1.012</v>
      </c>
      <c r="E598" s="231">
        <v>1.012</v>
      </c>
      <c r="F598" s="235">
        <v>960</v>
      </c>
    </row>
    <row r="599" spans="1:6" ht="24.75" customHeight="1">
      <c r="A599" s="230" t="s">
        <v>1051</v>
      </c>
      <c r="B599" s="231">
        <v>1.014</v>
      </c>
      <c r="C599" s="231">
        <v>1.014</v>
      </c>
      <c r="D599" s="231">
        <v>1.012</v>
      </c>
      <c r="E599" s="231">
        <v>1.012</v>
      </c>
      <c r="F599" s="235">
        <v>960</v>
      </c>
    </row>
    <row r="600" spans="1:6" ht="24.75" customHeight="1">
      <c r="A600" s="230" t="s">
        <v>1052</v>
      </c>
      <c r="B600" s="231">
        <v>1.014</v>
      </c>
      <c r="C600" s="231">
        <v>1.014</v>
      </c>
      <c r="D600" s="231">
        <v>1.012</v>
      </c>
      <c r="E600" s="231">
        <v>1.012</v>
      </c>
      <c r="F600" s="235">
        <v>960</v>
      </c>
    </row>
    <row r="601" spans="1:6" ht="24.75" customHeight="1">
      <c r="A601" s="230" t="s">
        <v>1053</v>
      </c>
      <c r="B601" s="231">
        <v>1.014</v>
      </c>
      <c r="C601" s="231">
        <v>1.014</v>
      </c>
      <c r="D601" s="231">
        <v>1.012</v>
      </c>
      <c r="E601" s="231">
        <v>1.012</v>
      </c>
      <c r="F601" s="235">
        <v>960</v>
      </c>
    </row>
    <row r="602" spans="1:6" ht="24.75" customHeight="1">
      <c r="A602" s="230" t="s">
        <v>1054</v>
      </c>
      <c r="B602" s="231">
        <v>1.014</v>
      </c>
      <c r="C602" s="231">
        <v>1.014</v>
      </c>
      <c r="D602" s="231">
        <v>1.012</v>
      </c>
      <c r="E602" s="231">
        <v>1.012</v>
      </c>
      <c r="F602" s="235">
        <v>960</v>
      </c>
    </row>
    <row r="603" spans="1:6" ht="24.75" customHeight="1">
      <c r="A603" s="230" t="s">
        <v>1055</v>
      </c>
      <c r="B603" s="231">
        <v>1.014</v>
      </c>
      <c r="C603" s="231">
        <v>1.014</v>
      </c>
      <c r="D603" s="231">
        <v>1.012</v>
      </c>
      <c r="E603" s="231">
        <v>1.012</v>
      </c>
      <c r="F603" s="235">
        <v>960</v>
      </c>
    </row>
    <row r="604" spans="1:6" ht="24.75" customHeight="1">
      <c r="A604" s="230" t="s">
        <v>1056</v>
      </c>
      <c r="B604" s="231">
        <v>1.014</v>
      </c>
      <c r="C604" s="231">
        <v>1.014</v>
      </c>
      <c r="D604" s="231">
        <v>1.012</v>
      </c>
      <c r="E604" s="231">
        <v>1.012</v>
      </c>
      <c r="F604" s="235">
        <v>960</v>
      </c>
    </row>
    <row r="605" spans="1:6" ht="24.75" customHeight="1">
      <c r="A605" s="230" t="s">
        <v>1057</v>
      </c>
      <c r="B605" s="231">
        <v>1.014</v>
      </c>
      <c r="C605" s="231">
        <v>1.014</v>
      </c>
      <c r="D605" s="231">
        <v>1.012</v>
      </c>
      <c r="E605" s="231">
        <v>1.012</v>
      </c>
      <c r="F605" s="235">
        <v>960</v>
      </c>
    </row>
    <row r="606" spans="1:6" ht="24.75" customHeight="1">
      <c r="A606" s="230" t="s">
        <v>1058</v>
      </c>
      <c r="B606" s="231">
        <v>1.014</v>
      </c>
      <c r="C606" s="231">
        <v>1.014</v>
      </c>
      <c r="D606" s="231">
        <v>1.012</v>
      </c>
      <c r="E606" s="231">
        <v>1.012</v>
      </c>
      <c r="F606" s="235">
        <v>960</v>
      </c>
    </row>
    <row r="607" spans="1:6" ht="24.75" customHeight="1">
      <c r="A607" s="230" t="s">
        <v>1059</v>
      </c>
      <c r="B607" s="231">
        <v>1.014</v>
      </c>
      <c r="C607" s="231">
        <v>1.014</v>
      </c>
      <c r="D607" s="231">
        <v>1.012</v>
      </c>
      <c r="E607" s="231">
        <v>1.012</v>
      </c>
      <c r="F607" s="235">
        <v>960</v>
      </c>
    </row>
    <row r="608" spans="1:6" ht="24.75" customHeight="1">
      <c r="A608" s="230" t="s">
        <v>1060</v>
      </c>
      <c r="B608" s="231">
        <v>1.014</v>
      </c>
      <c r="C608" s="231">
        <v>1.014</v>
      </c>
      <c r="D608" s="231">
        <v>1.012</v>
      </c>
      <c r="E608" s="231">
        <v>1.012</v>
      </c>
      <c r="F608" s="235">
        <v>960</v>
      </c>
    </row>
    <row r="609" spans="1:6" ht="24.75" customHeight="1">
      <c r="A609" s="230" t="s">
        <v>1061</v>
      </c>
      <c r="B609" s="231">
        <v>1.014</v>
      </c>
      <c r="C609" s="231">
        <v>1.014</v>
      </c>
      <c r="D609" s="231">
        <v>1.012</v>
      </c>
      <c r="E609" s="231">
        <v>1.012</v>
      </c>
      <c r="F609" s="235">
        <v>960</v>
      </c>
    </row>
    <row r="610" spans="1:6" ht="24.75" customHeight="1">
      <c r="A610" s="230" t="s">
        <v>1062</v>
      </c>
      <c r="B610" s="231">
        <v>1.014</v>
      </c>
      <c r="C610" s="231">
        <v>1.014</v>
      </c>
      <c r="D610" s="231">
        <v>1.012</v>
      </c>
      <c r="E610" s="231">
        <v>1.012</v>
      </c>
      <c r="F610" s="235">
        <v>960</v>
      </c>
    </row>
    <row r="611" spans="1:6" ht="24.75" customHeight="1">
      <c r="A611" s="230" t="s">
        <v>1063</v>
      </c>
      <c r="B611" s="231">
        <v>1.014</v>
      </c>
      <c r="C611" s="231">
        <v>1.014</v>
      </c>
      <c r="D611" s="231">
        <v>1.012</v>
      </c>
      <c r="E611" s="231">
        <v>1.012</v>
      </c>
      <c r="F611" s="235">
        <v>960</v>
      </c>
    </row>
    <row r="612" spans="1:6" ht="24.75" customHeight="1">
      <c r="A612" s="230" t="s">
        <v>1064</v>
      </c>
      <c r="B612" s="231">
        <v>1.014</v>
      </c>
      <c r="C612" s="231">
        <v>1.014</v>
      </c>
      <c r="D612" s="231">
        <v>1.012</v>
      </c>
      <c r="E612" s="231">
        <v>1.012</v>
      </c>
      <c r="F612" s="235">
        <v>960</v>
      </c>
    </row>
    <row r="613" spans="1:6" ht="24.75" customHeight="1">
      <c r="A613" s="230" t="s">
        <v>1065</v>
      </c>
      <c r="B613" s="231">
        <v>1.014</v>
      </c>
      <c r="C613" s="231">
        <v>1.014</v>
      </c>
      <c r="D613" s="231">
        <v>1.012</v>
      </c>
      <c r="E613" s="231">
        <v>1.012</v>
      </c>
      <c r="F613" s="235">
        <v>960</v>
      </c>
    </row>
    <row r="614" spans="1:6" ht="24.75" customHeight="1">
      <c r="A614" s="230" t="s">
        <v>1066</v>
      </c>
      <c r="B614" s="231">
        <v>1.014</v>
      </c>
      <c r="C614" s="231">
        <v>1.014</v>
      </c>
      <c r="D614" s="231">
        <v>1.012</v>
      </c>
      <c r="E614" s="231">
        <v>1.012</v>
      </c>
      <c r="F614" s="235">
        <v>960</v>
      </c>
    </row>
    <row r="615" spans="1:6" ht="24.75" customHeight="1">
      <c r="A615" s="230" t="s">
        <v>1067</v>
      </c>
      <c r="B615" s="231">
        <v>1.014</v>
      </c>
      <c r="C615" s="231">
        <v>1.014</v>
      </c>
      <c r="D615" s="231">
        <v>1.012</v>
      </c>
      <c r="E615" s="231">
        <v>1.012</v>
      </c>
      <c r="F615" s="235">
        <v>960</v>
      </c>
    </row>
    <row r="616" spans="1:6" ht="24.75" customHeight="1">
      <c r="A616" s="230" t="s">
        <v>1068</v>
      </c>
      <c r="B616" s="231">
        <v>1.014</v>
      </c>
      <c r="C616" s="231">
        <v>1.014</v>
      </c>
      <c r="D616" s="231">
        <v>1.012</v>
      </c>
      <c r="E616" s="231">
        <v>1.012</v>
      </c>
      <c r="F616" s="235">
        <v>960</v>
      </c>
    </row>
    <row r="617" spans="1:6" ht="24.75" customHeight="1">
      <c r="A617" s="230" t="s">
        <v>1069</v>
      </c>
      <c r="B617" s="231">
        <v>1.014</v>
      </c>
      <c r="C617" s="231">
        <v>1.014</v>
      </c>
      <c r="D617" s="231">
        <v>1.012</v>
      </c>
      <c r="E617" s="231">
        <v>1.012</v>
      </c>
      <c r="F617" s="235">
        <v>960</v>
      </c>
    </row>
    <row r="618" spans="1:6" ht="24.75" customHeight="1">
      <c r="A618" s="230" t="s">
        <v>1071</v>
      </c>
      <c r="B618" s="231">
        <v>1.014</v>
      </c>
      <c r="C618" s="231">
        <v>1.014</v>
      </c>
      <c r="D618" s="231">
        <v>1.012</v>
      </c>
      <c r="E618" s="231">
        <v>1.012</v>
      </c>
      <c r="F618" s="235">
        <v>960</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1:F331"/>
    <mergeCell ref="A11:F11"/>
    <mergeCell ref="A12:F12"/>
    <mergeCell ref="A330:F330"/>
    <mergeCell ref="A22:F22"/>
    <mergeCell ref="A23:F23"/>
  </mergeCells>
  <phoneticPr fontId="11" type="noConversion"/>
  <conditionalFormatting sqref="A25:A328">
    <cfRule type="duplicateValues" dxfId="10" priority="2"/>
  </conditionalFormatting>
  <conditionalFormatting sqref="A333:A618">
    <cfRule type="duplicateValues" dxfId="9" priority="1"/>
  </conditionalFormatting>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8"/>
  <sheetViews>
    <sheetView zoomScale="80" zoomScaleNormal="80" zoomScaleSheetLayoutView="100" workbookViewId="0"/>
  </sheetViews>
  <sheetFormatPr defaultRowHeight="27.75" customHeight="1"/>
  <cols>
    <col min="1" max="1" width="16" style="2" customWidth="1"/>
    <col min="2" max="2" width="8.7109375" style="2" customWidth="1"/>
    <col min="3" max="3" width="17.7109375" style="2" customWidth="1"/>
    <col min="4" max="4" width="8.7109375" style="2" customWidth="1"/>
    <col min="5" max="5" width="17.42578125" style="3" customWidth="1"/>
    <col min="6" max="6" width="15.85546875" style="3" customWidth="1"/>
    <col min="7" max="7" width="15.85546875" style="2" customWidth="1"/>
    <col min="8" max="8" width="15.85546875" style="3" customWidth="1"/>
    <col min="9" max="10" width="16" style="3" customWidth="1"/>
    <col min="11" max="11" width="16" style="9" customWidth="1"/>
    <col min="12" max="13" width="16" style="4" customWidth="1"/>
    <col min="14" max="14" width="16" style="2" customWidth="1"/>
    <col min="15" max="16" width="15.5703125" style="2" customWidth="1"/>
    <col min="17" max="18" width="13.7109375" style="2" customWidth="1"/>
    <col min="19" max="19" width="15.5703125" style="2" customWidth="1"/>
    <col min="20" max="16384" width="9.140625" style="2"/>
  </cols>
  <sheetData>
    <row r="1" spans="1:16" ht="100.5" customHeight="1">
      <c r="A1" s="14" t="s">
        <v>88</v>
      </c>
      <c r="B1" s="14"/>
      <c r="C1" s="14"/>
      <c r="D1" s="14"/>
      <c r="F1" s="307" t="s">
        <v>705</v>
      </c>
      <c r="G1" s="308"/>
      <c r="H1" s="308"/>
      <c r="I1" s="308"/>
      <c r="J1" s="308"/>
      <c r="K1" s="308"/>
      <c r="L1" s="188"/>
    </row>
    <row r="2" spans="1:16" ht="27.75" customHeight="1">
      <c r="A2" s="306" t="s">
        <v>704</v>
      </c>
      <c r="B2" s="266"/>
      <c r="C2" s="266"/>
      <c r="D2" s="266"/>
      <c r="E2" s="266"/>
      <c r="F2" s="266"/>
      <c r="G2" s="266"/>
      <c r="H2" s="266"/>
      <c r="I2" s="266"/>
      <c r="J2" s="266"/>
      <c r="K2" s="266"/>
      <c r="L2" s="266"/>
      <c r="M2" s="266"/>
      <c r="N2" s="267"/>
    </row>
    <row r="3" spans="1:16" ht="17.25" customHeight="1">
      <c r="A3" s="14"/>
      <c r="B3" s="14"/>
      <c r="C3" s="14"/>
      <c r="D3" s="14"/>
      <c r="G3" s="23"/>
    </row>
    <row r="4" spans="1:16" s="10" customFormat="1" ht="25.5" customHeight="1">
      <c r="A4" s="265" t="str">
        <f>Overview!B4&amp; " - Effective from "&amp;Overview!D4&amp;" - "&amp;Overview!E4&amp;" new or amended designated EHV charges"</f>
        <v>Scottish Hydro Electric Power Distribution plc - Effective from 1 April 2020 - Final new or amended designated EHV charges</v>
      </c>
      <c r="B4" s="266"/>
      <c r="C4" s="266"/>
      <c r="D4" s="266"/>
      <c r="E4" s="266"/>
      <c r="F4" s="266"/>
      <c r="G4" s="266"/>
      <c r="H4" s="266"/>
      <c r="I4" s="266"/>
      <c r="J4" s="266"/>
      <c r="K4" s="266"/>
      <c r="L4" s="266"/>
      <c r="M4" s="266"/>
      <c r="N4" s="267"/>
      <c r="O4" s="2"/>
      <c r="P4" s="2"/>
    </row>
    <row r="5" spans="1:16" ht="69.75" customHeight="1">
      <c r="A5" s="29" t="s">
        <v>707</v>
      </c>
      <c r="B5" s="29" t="s">
        <v>712</v>
      </c>
      <c r="C5" s="29" t="s">
        <v>469</v>
      </c>
      <c r="D5" s="29" t="s">
        <v>713</v>
      </c>
      <c r="E5" s="29" t="s">
        <v>470</v>
      </c>
      <c r="F5" s="83" t="s">
        <v>720</v>
      </c>
      <c r="G5" s="83" t="str">
        <f>'Annex 2 EHV charges'!F9</f>
        <v>Import
Super Red
unit charge
(p/kWh)</v>
      </c>
      <c r="H5" s="83" t="str">
        <f>'Annex 2 EHV charges'!G9</f>
        <v>Import
fixed charge
(p/day)</v>
      </c>
      <c r="I5" s="83" t="str">
        <f>'Annex 2 EHV charges'!H9</f>
        <v>Import
capacity charge
(p/kVA/day)</v>
      </c>
      <c r="J5" s="83" t="str">
        <f>'Annex 2 EHV charges'!I9</f>
        <v>Import
exceeded capacity charge
(p/kVA/day)</v>
      </c>
      <c r="K5" s="83" t="str">
        <f>'Annex 2 EHV charges'!J9</f>
        <v>Export
Super Red
unit charge
(p/kWh)</v>
      </c>
      <c r="L5" s="83" t="str">
        <f>'Annex 2 EHV charges'!K9</f>
        <v>Export
fixed charge
(p/day)</v>
      </c>
      <c r="M5" s="83" t="str">
        <f>'Annex 2 EHV charges'!L9</f>
        <v>Export
capacity charge
(p/kVA/day)</v>
      </c>
      <c r="N5" s="83" t="str">
        <f>'Annex 2 EHV charges'!M9</f>
        <v>Export
exceeded capacity charge
(p/kVA/day)</v>
      </c>
    </row>
    <row r="6" spans="1:16" ht="22.5" customHeight="1">
      <c r="A6" s="57"/>
      <c r="B6" s="228"/>
      <c r="C6" s="228"/>
      <c r="D6" s="229"/>
      <c r="E6" s="58"/>
      <c r="F6" s="227"/>
      <c r="G6" s="31"/>
      <c r="H6" s="32"/>
      <c r="I6" s="32"/>
      <c r="J6" s="32"/>
      <c r="K6" s="39"/>
      <c r="L6" s="40"/>
      <c r="M6" s="40"/>
      <c r="N6" s="40"/>
    </row>
    <row r="7" spans="1:16" ht="22.5" customHeight="1">
      <c r="A7" s="57"/>
      <c r="B7" s="57"/>
      <c r="C7" s="57"/>
      <c r="D7" s="58"/>
      <c r="E7" s="58"/>
      <c r="F7" s="227"/>
      <c r="G7" s="31"/>
      <c r="H7" s="32"/>
      <c r="I7" s="32"/>
      <c r="J7" s="32"/>
      <c r="K7" s="39"/>
      <c r="L7" s="40"/>
      <c r="M7" s="40"/>
      <c r="N7" s="40"/>
    </row>
    <row r="8" spans="1:16" ht="22.5" customHeight="1">
      <c r="A8" s="57"/>
      <c r="B8" s="57"/>
      <c r="C8" s="57"/>
      <c r="D8" s="58"/>
      <c r="E8" s="58"/>
      <c r="F8" s="227"/>
      <c r="G8" s="31"/>
      <c r="H8" s="32"/>
      <c r="I8" s="32"/>
      <c r="J8" s="32"/>
      <c r="K8" s="39"/>
      <c r="L8" s="40"/>
      <c r="M8" s="40"/>
      <c r="N8" s="40"/>
    </row>
    <row r="9" spans="1:16" ht="22.5" customHeight="1">
      <c r="A9" s="57"/>
      <c r="B9" s="57"/>
      <c r="C9" s="57"/>
      <c r="D9" s="58"/>
      <c r="E9" s="58"/>
      <c r="F9" s="227"/>
      <c r="G9" s="31"/>
      <c r="H9" s="32"/>
      <c r="I9" s="32"/>
      <c r="J9" s="32"/>
      <c r="K9" s="39"/>
      <c r="L9" s="40"/>
      <c r="M9" s="40"/>
      <c r="N9" s="40"/>
    </row>
    <row r="10" spans="1:16" ht="22.5" customHeight="1">
      <c r="A10" s="57"/>
      <c r="B10" s="57"/>
      <c r="C10" s="57"/>
      <c r="D10" s="58"/>
      <c r="E10" s="58"/>
      <c r="F10" s="227"/>
      <c r="G10" s="31"/>
      <c r="H10" s="32"/>
      <c r="I10" s="32"/>
      <c r="J10" s="32"/>
      <c r="K10" s="39"/>
      <c r="L10" s="40"/>
      <c r="M10" s="40"/>
      <c r="N10" s="40"/>
    </row>
    <row r="11" spans="1:16" ht="22.5" customHeight="1">
      <c r="A11" s="57"/>
      <c r="B11" s="57"/>
      <c r="C11" s="57"/>
      <c r="D11" s="58"/>
      <c r="E11" s="58"/>
      <c r="F11" s="227"/>
      <c r="G11" s="31"/>
      <c r="H11" s="32"/>
      <c r="I11" s="32"/>
      <c r="J11" s="32"/>
      <c r="K11" s="39"/>
      <c r="L11" s="40"/>
      <c r="M11" s="40"/>
      <c r="N11" s="40"/>
    </row>
    <row r="12" spans="1:16" ht="22.5" customHeight="1">
      <c r="A12" s="57"/>
      <c r="B12" s="57"/>
      <c r="C12" s="57"/>
      <c r="D12" s="58"/>
      <c r="E12" s="58"/>
      <c r="F12" s="227"/>
      <c r="G12" s="31"/>
      <c r="H12" s="32"/>
      <c r="I12" s="32"/>
      <c r="J12" s="32"/>
      <c r="K12" s="39"/>
      <c r="L12" s="40"/>
      <c r="M12" s="40"/>
      <c r="N12" s="40"/>
    </row>
    <row r="13" spans="1:16" ht="22.5" customHeight="1">
      <c r="A13" s="57"/>
      <c r="B13" s="57"/>
      <c r="C13" s="57"/>
      <c r="D13" s="58"/>
      <c r="E13" s="58"/>
      <c r="F13" s="227"/>
      <c r="G13" s="31"/>
      <c r="H13" s="32"/>
      <c r="I13" s="32"/>
      <c r="J13" s="32"/>
      <c r="K13" s="39"/>
      <c r="L13" s="40"/>
      <c r="M13" s="40"/>
      <c r="N13" s="40"/>
    </row>
    <row r="14" spans="1:16" ht="22.5" customHeight="1">
      <c r="A14" s="57"/>
      <c r="B14" s="57"/>
      <c r="C14" s="57"/>
      <c r="D14" s="58"/>
      <c r="E14" s="58"/>
      <c r="F14" s="227"/>
      <c r="G14" s="31"/>
      <c r="H14" s="32"/>
      <c r="I14" s="32"/>
      <c r="J14" s="32"/>
      <c r="K14" s="39"/>
      <c r="L14" s="40"/>
      <c r="M14" s="40"/>
      <c r="N14" s="40"/>
    </row>
    <row r="15" spans="1:16" ht="22.5" customHeight="1">
      <c r="A15" s="57"/>
      <c r="B15" s="57"/>
      <c r="C15" s="57"/>
      <c r="D15" s="58"/>
      <c r="E15" s="58"/>
      <c r="F15" s="227"/>
      <c r="G15" s="31"/>
      <c r="H15" s="32"/>
      <c r="I15" s="32"/>
      <c r="J15" s="32"/>
      <c r="K15" s="39"/>
      <c r="L15" s="40"/>
      <c r="M15" s="40"/>
      <c r="N15" s="40"/>
    </row>
    <row r="17" spans="1:14" ht="27.75" customHeight="1">
      <c r="A17" s="265" t="str">
        <f>Overview!B4&amp; " - Effective from "&amp;Overview!D4&amp;" - "&amp;Overview!E4&amp;" new or amended designated EHV line loss factors"</f>
        <v>Scottish Hydro Electric Power Distribution plc - Effective from 1 April 2020 - Final new or amended designated EHV line loss factors</v>
      </c>
      <c r="B17" s="266"/>
      <c r="C17" s="266"/>
      <c r="D17" s="266"/>
      <c r="E17" s="266"/>
      <c r="F17" s="266"/>
      <c r="G17" s="266"/>
      <c r="H17" s="266"/>
      <c r="I17" s="266"/>
      <c r="J17" s="266"/>
      <c r="K17" s="266"/>
      <c r="L17" s="266"/>
      <c r="M17" s="266"/>
      <c r="N17" s="267"/>
    </row>
    <row r="18" spans="1:14" ht="62.25" customHeight="1">
      <c r="A18" s="29" t="s">
        <v>707</v>
      </c>
      <c r="B18" s="29" t="s">
        <v>712</v>
      </c>
      <c r="C18" s="29" t="s">
        <v>469</v>
      </c>
      <c r="D18" s="29" t="s">
        <v>713</v>
      </c>
      <c r="E18" s="29" t="s">
        <v>470</v>
      </c>
      <c r="F18" s="83" t="s">
        <v>720</v>
      </c>
      <c r="G18" s="35" t="s">
        <v>620</v>
      </c>
      <c r="H18" s="35" t="s">
        <v>619</v>
      </c>
      <c r="I18" s="35" t="s">
        <v>621</v>
      </c>
      <c r="J18" s="35" t="s">
        <v>622</v>
      </c>
      <c r="K18" s="37" t="s">
        <v>623</v>
      </c>
      <c r="L18" s="37" t="s">
        <v>624</v>
      </c>
      <c r="M18" s="37" t="s">
        <v>625</v>
      </c>
      <c r="N18" s="37" t="s">
        <v>626</v>
      </c>
    </row>
    <row r="19" spans="1:14" ht="22.5" customHeight="1">
      <c r="A19" s="57"/>
      <c r="B19" s="57"/>
      <c r="C19" s="57"/>
      <c r="D19" s="38"/>
      <c r="E19" s="38"/>
      <c r="F19" s="213"/>
      <c r="G19" s="41"/>
      <c r="H19" s="41"/>
      <c r="I19" s="33"/>
      <c r="J19" s="34"/>
      <c r="K19" s="36"/>
      <c r="L19" s="36"/>
      <c r="M19" s="36"/>
      <c r="N19" s="36"/>
    </row>
    <row r="20" spans="1:14" ht="22.5" customHeight="1">
      <c r="A20" s="57"/>
      <c r="B20" s="57"/>
      <c r="C20" s="57"/>
      <c r="D20" s="38"/>
      <c r="E20" s="38"/>
      <c r="F20" s="213"/>
      <c r="G20" s="41"/>
      <c r="H20" s="41"/>
      <c r="I20" s="33"/>
      <c r="J20" s="34"/>
      <c r="K20" s="36"/>
      <c r="L20" s="36"/>
      <c r="M20" s="36"/>
      <c r="N20" s="36"/>
    </row>
    <row r="21" spans="1:14" ht="22.5" customHeight="1">
      <c r="A21" s="57"/>
      <c r="B21" s="57"/>
      <c r="C21" s="57"/>
      <c r="D21" s="38"/>
      <c r="E21" s="38"/>
      <c r="F21" s="213"/>
      <c r="G21" s="41"/>
      <c r="H21" s="41"/>
      <c r="I21" s="33"/>
      <c r="J21" s="34"/>
      <c r="K21" s="36"/>
      <c r="L21" s="36"/>
      <c r="M21" s="36"/>
      <c r="N21" s="36"/>
    </row>
    <row r="22" spans="1:14" ht="22.5" customHeight="1">
      <c r="A22" s="57"/>
      <c r="B22" s="57"/>
      <c r="C22" s="57"/>
      <c r="D22" s="38"/>
      <c r="E22" s="38"/>
      <c r="F22" s="213"/>
      <c r="G22" s="41"/>
      <c r="H22" s="41"/>
      <c r="I22" s="33"/>
      <c r="J22" s="34"/>
      <c r="K22" s="36"/>
      <c r="L22" s="36"/>
      <c r="M22" s="36"/>
      <c r="N22" s="36"/>
    </row>
    <row r="23" spans="1:14" ht="22.5" customHeight="1">
      <c r="A23" s="57"/>
      <c r="B23" s="57"/>
      <c r="C23" s="57"/>
      <c r="D23" s="38"/>
      <c r="E23" s="38"/>
      <c r="F23" s="213"/>
      <c r="G23" s="41"/>
      <c r="H23" s="41"/>
      <c r="I23" s="33"/>
      <c r="J23" s="34"/>
      <c r="K23" s="36"/>
      <c r="L23" s="36"/>
      <c r="M23" s="36"/>
      <c r="N23" s="36"/>
    </row>
    <row r="24" spans="1:14" ht="22.5" customHeight="1">
      <c r="A24" s="57"/>
      <c r="B24" s="57"/>
      <c r="C24" s="57"/>
      <c r="D24" s="38"/>
      <c r="E24" s="38"/>
      <c r="F24" s="213"/>
      <c r="G24" s="41"/>
      <c r="H24" s="41"/>
      <c r="I24" s="33"/>
      <c r="J24" s="34"/>
      <c r="K24" s="36"/>
      <c r="L24" s="36"/>
      <c r="M24" s="36"/>
      <c r="N24" s="36"/>
    </row>
    <row r="25" spans="1:14" ht="22.5" customHeight="1">
      <c r="A25" s="57"/>
      <c r="B25" s="57"/>
      <c r="C25" s="57"/>
      <c r="D25" s="38"/>
      <c r="E25" s="38"/>
      <c r="F25" s="213"/>
      <c r="G25" s="41"/>
      <c r="H25" s="41"/>
      <c r="I25" s="33"/>
      <c r="J25" s="34"/>
      <c r="K25" s="36"/>
      <c r="L25" s="36"/>
      <c r="M25" s="36"/>
      <c r="N25" s="36"/>
    </row>
    <row r="26" spans="1:14" ht="22.5" customHeight="1">
      <c r="A26" s="57"/>
      <c r="B26" s="57"/>
      <c r="C26" s="57"/>
      <c r="D26" s="38"/>
      <c r="E26" s="38"/>
      <c r="F26" s="213"/>
      <c r="G26" s="41"/>
      <c r="H26" s="41"/>
      <c r="I26" s="33"/>
      <c r="J26" s="34"/>
      <c r="K26" s="36"/>
      <c r="L26" s="36"/>
      <c r="M26" s="36"/>
      <c r="N26" s="36"/>
    </row>
    <row r="27" spans="1:14" ht="22.5" customHeight="1">
      <c r="A27" s="57"/>
      <c r="B27" s="57"/>
      <c r="C27" s="57"/>
      <c r="D27" s="38"/>
      <c r="E27" s="38"/>
      <c r="F27" s="213"/>
      <c r="G27" s="41"/>
      <c r="H27" s="41"/>
      <c r="I27" s="33"/>
      <c r="J27" s="34"/>
      <c r="K27" s="36"/>
      <c r="L27" s="36"/>
      <c r="M27" s="36"/>
      <c r="N27" s="36"/>
    </row>
    <row r="28" spans="1:14" ht="22.5" customHeight="1">
      <c r="A28" s="57"/>
      <c r="B28" s="57"/>
      <c r="C28" s="57"/>
      <c r="D28" s="38"/>
      <c r="E28" s="38"/>
      <c r="F28" s="213"/>
      <c r="G28" s="41"/>
      <c r="H28" s="41"/>
      <c r="I28" s="33"/>
      <c r="J28" s="34"/>
      <c r="K28" s="36"/>
      <c r="L28" s="36"/>
      <c r="M28" s="36"/>
      <c r="N28" s="3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17:N17"/>
    <mergeCell ref="A2:N2"/>
    <mergeCell ref="F1:K1"/>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506"/>
  <sheetViews>
    <sheetView zoomScale="85" zoomScaleNormal="85" zoomScaleSheetLayoutView="100" workbookViewId="0"/>
  </sheetViews>
  <sheetFormatPr defaultRowHeight="27.75" customHeight="1"/>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c r="A1" s="14" t="s">
        <v>88</v>
      </c>
      <c r="B1" s="3"/>
      <c r="C1" s="2"/>
      <c r="E1" s="9"/>
      <c r="F1" s="4"/>
      <c r="G1" s="4"/>
    </row>
    <row r="2" spans="1:7" s="10" customFormat="1" ht="39" customHeight="1">
      <c r="A2" s="265" t="str">
        <f>Overview!B4&amp; " - Effective from "&amp;Overview!D4&amp;" - "&amp;Overview!E4&amp;" Nodal/Zonal charges"</f>
        <v>Scottish Hydro Electric Power Distribution plc - Effective from 1 April 2020 - Final Nodal/Zonal charges</v>
      </c>
      <c r="B2" s="309"/>
      <c r="C2" s="309"/>
      <c r="D2" s="310"/>
    </row>
    <row r="3" spans="1:7" ht="60.75" customHeight="1">
      <c r="A3" s="21" t="s">
        <v>485</v>
      </c>
      <c r="B3" s="21" t="s">
        <v>51</v>
      </c>
      <c r="C3" s="21" t="s">
        <v>456</v>
      </c>
      <c r="D3" s="21" t="s">
        <v>457</v>
      </c>
    </row>
    <row r="4" spans="1:7" ht="21.75" customHeight="1">
      <c r="A4" s="221">
        <v>1</v>
      </c>
      <c r="B4" s="7" t="s">
        <v>1075</v>
      </c>
      <c r="C4" s="222">
        <v>0</v>
      </c>
      <c r="D4" s="222">
        <v>0</v>
      </c>
    </row>
    <row r="5" spans="1:7" ht="21.75" customHeight="1">
      <c r="A5" s="221">
        <v>2</v>
      </c>
      <c r="B5" s="7" t="s">
        <v>1076</v>
      </c>
      <c r="C5" s="222">
        <v>0</v>
      </c>
      <c r="D5" s="222">
        <v>0</v>
      </c>
    </row>
    <row r="6" spans="1:7" ht="21.75" customHeight="1">
      <c r="A6" s="221">
        <v>3</v>
      </c>
      <c r="B6" s="7" t="s">
        <v>1077</v>
      </c>
      <c r="C6" s="222">
        <v>0</v>
      </c>
      <c r="D6" s="222">
        <v>0</v>
      </c>
    </row>
    <row r="7" spans="1:7" ht="21.75" customHeight="1">
      <c r="A7" s="221">
        <v>4</v>
      </c>
      <c r="B7" s="7" t="s">
        <v>1078</v>
      </c>
      <c r="C7" s="222">
        <v>0</v>
      </c>
      <c r="D7" s="222">
        <v>0</v>
      </c>
    </row>
    <row r="8" spans="1:7" ht="21.75" customHeight="1">
      <c r="A8" s="221">
        <v>5</v>
      </c>
      <c r="B8" s="7" t="s">
        <v>1079</v>
      </c>
      <c r="C8" s="222">
        <v>0</v>
      </c>
      <c r="D8" s="222">
        <v>0</v>
      </c>
    </row>
    <row r="9" spans="1:7" ht="21.75" customHeight="1">
      <c r="A9" s="221">
        <v>6</v>
      </c>
      <c r="B9" s="7" t="s">
        <v>1080</v>
      </c>
      <c r="C9" s="222">
        <v>3.0181879653433201</v>
      </c>
      <c r="D9" s="222">
        <v>0</v>
      </c>
    </row>
    <row r="10" spans="1:7" ht="21.75" customHeight="1">
      <c r="A10" s="221">
        <v>7</v>
      </c>
      <c r="B10" s="7" t="s">
        <v>1081</v>
      </c>
      <c r="C10" s="222">
        <v>0</v>
      </c>
      <c r="D10" s="222">
        <v>0</v>
      </c>
    </row>
    <row r="11" spans="1:7" ht="21.75" customHeight="1">
      <c r="A11" s="221">
        <v>8</v>
      </c>
      <c r="B11" s="7" t="s">
        <v>1082</v>
      </c>
      <c r="C11" s="222">
        <v>0</v>
      </c>
      <c r="D11" s="222">
        <v>0</v>
      </c>
    </row>
    <row r="12" spans="1:7" ht="21.75" customHeight="1">
      <c r="A12" s="221">
        <v>9</v>
      </c>
      <c r="B12" s="7" t="s">
        <v>1083</v>
      </c>
      <c r="C12" s="222">
        <v>0</v>
      </c>
      <c r="D12" s="222">
        <v>0</v>
      </c>
    </row>
    <row r="13" spans="1:7" ht="21.75" customHeight="1">
      <c r="A13" s="221">
        <v>10</v>
      </c>
      <c r="B13" s="7" t="s">
        <v>1084</v>
      </c>
      <c r="C13" s="222">
        <v>0</v>
      </c>
      <c r="D13" s="222">
        <v>0</v>
      </c>
    </row>
    <row r="14" spans="1:7" ht="21.75" customHeight="1">
      <c r="A14" s="221">
        <v>11</v>
      </c>
      <c r="B14" s="7" t="s">
        <v>1085</v>
      </c>
      <c r="C14" s="222">
        <v>0</v>
      </c>
      <c r="D14" s="222">
        <v>0</v>
      </c>
    </row>
    <row r="15" spans="1:7" ht="21.75" customHeight="1">
      <c r="A15" s="221">
        <v>12</v>
      </c>
      <c r="B15" s="7" t="s">
        <v>1086</v>
      </c>
      <c r="C15" s="222">
        <v>0</v>
      </c>
      <c r="D15" s="222">
        <v>0</v>
      </c>
    </row>
    <row r="16" spans="1:7" ht="21.75" customHeight="1">
      <c r="A16" s="221">
        <v>13</v>
      </c>
      <c r="B16" s="7" t="s">
        <v>1087</v>
      </c>
      <c r="C16" s="222">
        <v>0</v>
      </c>
      <c r="D16" s="222">
        <v>0</v>
      </c>
    </row>
    <row r="17" spans="1:4" ht="21.75" customHeight="1">
      <c r="A17" s="221">
        <v>14</v>
      </c>
      <c r="B17" s="7" t="s">
        <v>1088</v>
      </c>
      <c r="C17" s="222">
        <v>0</v>
      </c>
      <c r="D17" s="222">
        <v>0</v>
      </c>
    </row>
    <row r="18" spans="1:4" ht="21.75" customHeight="1">
      <c r="A18" s="221">
        <v>15</v>
      </c>
      <c r="B18" s="7" t="s">
        <v>1089</v>
      </c>
      <c r="C18" s="222">
        <v>0</v>
      </c>
      <c r="D18" s="222">
        <v>0</v>
      </c>
    </row>
    <row r="19" spans="1:4" ht="21.75" customHeight="1">
      <c r="A19" s="221">
        <v>16</v>
      </c>
      <c r="B19" s="7" t="s">
        <v>1090</v>
      </c>
      <c r="C19" s="222">
        <v>0</v>
      </c>
      <c r="D19" s="222">
        <v>0</v>
      </c>
    </row>
    <row r="20" spans="1:4" ht="21.75" customHeight="1">
      <c r="A20" s="221">
        <v>17</v>
      </c>
      <c r="B20" s="7" t="s">
        <v>1091</v>
      </c>
      <c r="C20" s="222">
        <v>0</v>
      </c>
      <c r="D20" s="222">
        <v>0</v>
      </c>
    </row>
    <row r="21" spans="1:4" ht="21.75" customHeight="1">
      <c r="A21" s="221">
        <v>18</v>
      </c>
      <c r="B21" s="7" t="s">
        <v>1092</v>
      </c>
      <c r="C21" s="222">
        <v>0</v>
      </c>
      <c r="D21" s="222">
        <v>0</v>
      </c>
    </row>
    <row r="22" spans="1:4" ht="21.75" customHeight="1">
      <c r="A22" s="221">
        <v>19</v>
      </c>
      <c r="B22" s="7" t="s">
        <v>1093</v>
      </c>
      <c r="C22" s="222">
        <v>0</v>
      </c>
      <c r="D22" s="222">
        <v>0</v>
      </c>
    </row>
    <row r="23" spans="1:4" ht="21.75" customHeight="1">
      <c r="A23" s="221">
        <v>20</v>
      </c>
      <c r="B23" s="7" t="s">
        <v>1094</v>
      </c>
      <c r="C23" s="222">
        <v>0</v>
      </c>
      <c r="D23" s="222">
        <v>0</v>
      </c>
    </row>
    <row r="24" spans="1:4" ht="21.75" customHeight="1">
      <c r="A24" s="221">
        <v>21</v>
      </c>
      <c r="B24" s="7" t="s">
        <v>1095</v>
      </c>
      <c r="C24" s="222">
        <v>0</v>
      </c>
      <c r="D24" s="222">
        <v>0</v>
      </c>
    </row>
    <row r="25" spans="1:4" ht="21.75" customHeight="1">
      <c r="A25" s="221">
        <v>22</v>
      </c>
      <c r="B25" s="7" t="s">
        <v>1096</v>
      </c>
      <c r="C25" s="222">
        <v>0</v>
      </c>
      <c r="D25" s="222">
        <v>0</v>
      </c>
    </row>
    <row r="26" spans="1:4" ht="21.75" customHeight="1">
      <c r="A26" s="221">
        <v>23</v>
      </c>
      <c r="B26" s="7" t="s">
        <v>1097</v>
      </c>
      <c r="C26" s="222">
        <v>0</v>
      </c>
      <c r="D26" s="222">
        <v>0</v>
      </c>
    </row>
    <row r="27" spans="1:4" ht="27.75" customHeight="1">
      <c r="A27" s="221">
        <v>24</v>
      </c>
      <c r="B27" s="7" t="s">
        <v>1098</v>
      </c>
      <c r="C27" s="222">
        <v>0</v>
      </c>
      <c r="D27" s="222">
        <v>0</v>
      </c>
    </row>
    <row r="28" spans="1:4" ht="27.75" customHeight="1">
      <c r="A28" s="221">
        <v>25</v>
      </c>
      <c r="B28" s="7" t="s">
        <v>1099</v>
      </c>
      <c r="C28" s="222">
        <v>0</v>
      </c>
      <c r="D28" s="222">
        <v>0</v>
      </c>
    </row>
    <row r="29" spans="1:4" ht="27.75" customHeight="1">
      <c r="A29" s="221">
        <v>26</v>
      </c>
      <c r="B29" s="7" t="s">
        <v>1100</v>
      </c>
      <c r="C29" s="222">
        <v>0</v>
      </c>
      <c r="D29" s="222">
        <v>0</v>
      </c>
    </row>
    <row r="30" spans="1:4" ht="27.75" customHeight="1">
      <c r="A30" s="221">
        <v>27</v>
      </c>
      <c r="B30" s="7" t="s">
        <v>1101</v>
      </c>
      <c r="C30" s="222">
        <v>0</v>
      </c>
      <c r="D30" s="222">
        <v>0</v>
      </c>
    </row>
    <row r="31" spans="1:4" ht="27.75" customHeight="1">
      <c r="A31" s="221">
        <v>28</v>
      </c>
      <c r="B31" s="7" t="s">
        <v>1102</v>
      </c>
      <c r="C31" s="222">
        <v>0</v>
      </c>
      <c r="D31" s="222">
        <v>0</v>
      </c>
    </row>
    <row r="32" spans="1:4" ht="27.75" customHeight="1">
      <c r="A32" s="221">
        <v>29</v>
      </c>
      <c r="B32" s="7" t="s">
        <v>1103</v>
      </c>
      <c r="C32" s="222">
        <v>0</v>
      </c>
      <c r="D32" s="222">
        <v>0</v>
      </c>
    </row>
    <row r="33" spans="1:4" ht="27.75" customHeight="1">
      <c r="A33" s="221">
        <v>30</v>
      </c>
      <c r="B33" s="7" t="s">
        <v>1104</v>
      </c>
      <c r="C33" s="222">
        <v>0</v>
      </c>
      <c r="D33" s="222">
        <v>0</v>
      </c>
    </row>
    <row r="34" spans="1:4" ht="27.75" customHeight="1">
      <c r="A34" s="221">
        <v>31</v>
      </c>
      <c r="B34" s="7" t="s">
        <v>1105</v>
      </c>
      <c r="C34" s="222">
        <v>0</v>
      </c>
      <c r="D34" s="222">
        <v>0</v>
      </c>
    </row>
    <row r="35" spans="1:4" ht="27.75" customHeight="1">
      <c r="A35" s="221">
        <v>32</v>
      </c>
      <c r="B35" s="7" t="s">
        <v>1106</v>
      </c>
      <c r="C35" s="222">
        <v>0</v>
      </c>
      <c r="D35" s="222">
        <v>0</v>
      </c>
    </row>
    <row r="36" spans="1:4" ht="27.75" customHeight="1">
      <c r="A36" s="221">
        <v>33</v>
      </c>
      <c r="B36" s="7" t="s">
        <v>1107</v>
      </c>
      <c r="C36" s="222">
        <v>0</v>
      </c>
      <c r="D36" s="222">
        <v>0</v>
      </c>
    </row>
    <row r="37" spans="1:4" ht="27.75" customHeight="1">
      <c r="A37" s="221">
        <v>34</v>
      </c>
      <c r="B37" s="7" t="s">
        <v>1108</v>
      </c>
      <c r="C37" s="222">
        <v>0</v>
      </c>
      <c r="D37" s="222">
        <v>0</v>
      </c>
    </row>
    <row r="38" spans="1:4" ht="27.75" customHeight="1">
      <c r="A38" s="221">
        <v>35</v>
      </c>
      <c r="B38" s="7" t="s">
        <v>1109</v>
      </c>
      <c r="C38" s="222">
        <v>0</v>
      </c>
      <c r="D38" s="222">
        <v>0</v>
      </c>
    </row>
    <row r="39" spans="1:4" ht="27.75" customHeight="1">
      <c r="A39" s="221">
        <v>36</v>
      </c>
      <c r="B39" s="7" t="s">
        <v>1110</v>
      </c>
      <c r="C39" s="222">
        <v>0</v>
      </c>
      <c r="D39" s="222">
        <v>0</v>
      </c>
    </row>
    <row r="40" spans="1:4" ht="27.75" customHeight="1">
      <c r="A40" s="221">
        <v>37</v>
      </c>
      <c r="B40" s="7" t="s">
        <v>1111</v>
      </c>
      <c r="C40" s="222">
        <v>0</v>
      </c>
      <c r="D40" s="222">
        <v>0</v>
      </c>
    </row>
    <row r="41" spans="1:4" ht="27.75" customHeight="1">
      <c r="A41" s="221">
        <v>38</v>
      </c>
      <c r="B41" s="7" t="s">
        <v>1112</v>
      </c>
      <c r="C41" s="222">
        <v>0</v>
      </c>
      <c r="D41" s="222">
        <v>0</v>
      </c>
    </row>
    <row r="42" spans="1:4" ht="27.75" customHeight="1">
      <c r="A42" s="221">
        <v>39</v>
      </c>
      <c r="B42" s="7" t="s">
        <v>1113</v>
      </c>
      <c r="C42" s="222">
        <v>0</v>
      </c>
      <c r="D42" s="222">
        <v>0</v>
      </c>
    </row>
    <row r="43" spans="1:4" ht="27.75" customHeight="1">
      <c r="A43" s="221">
        <v>40</v>
      </c>
      <c r="B43" s="7" t="s">
        <v>1114</v>
      </c>
      <c r="C43" s="222">
        <v>0</v>
      </c>
      <c r="D43" s="222">
        <v>0</v>
      </c>
    </row>
    <row r="44" spans="1:4" ht="27.75" customHeight="1">
      <c r="A44" s="221">
        <v>41</v>
      </c>
      <c r="B44" s="7" t="s">
        <v>1115</v>
      </c>
      <c r="C44" s="222">
        <v>0</v>
      </c>
      <c r="D44" s="222">
        <v>0</v>
      </c>
    </row>
    <row r="45" spans="1:4" ht="27.75" customHeight="1">
      <c r="A45" s="221">
        <v>42</v>
      </c>
      <c r="B45" s="7" t="s">
        <v>1116</v>
      </c>
      <c r="C45" s="222">
        <v>0</v>
      </c>
      <c r="D45" s="222">
        <v>0</v>
      </c>
    </row>
    <row r="46" spans="1:4" ht="27.75" customHeight="1">
      <c r="A46" s="221">
        <v>43</v>
      </c>
      <c r="B46" s="7" t="s">
        <v>1117</v>
      </c>
      <c r="C46" s="222">
        <v>0</v>
      </c>
      <c r="D46" s="222">
        <v>0</v>
      </c>
    </row>
    <row r="47" spans="1:4" ht="27.75" customHeight="1">
      <c r="A47" s="221">
        <v>44</v>
      </c>
      <c r="B47" s="7" t="s">
        <v>1118</v>
      </c>
      <c r="C47" s="222">
        <v>0</v>
      </c>
      <c r="D47" s="222">
        <v>0</v>
      </c>
    </row>
    <row r="48" spans="1:4" ht="27.75" customHeight="1">
      <c r="A48" s="221">
        <v>45</v>
      </c>
      <c r="B48" s="7" t="s">
        <v>1119</v>
      </c>
      <c r="C48" s="222">
        <v>0</v>
      </c>
      <c r="D48" s="222">
        <v>0</v>
      </c>
    </row>
    <row r="49" spans="1:4" ht="27.75" customHeight="1">
      <c r="A49" s="221">
        <v>46</v>
      </c>
      <c r="B49" s="7" t="s">
        <v>1120</v>
      </c>
      <c r="C49" s="222">
        <v>0</v>
      </c>
      <c r="D49" s="222">
        <v>0</v>
      </c>
    </row>
    <row r="50" spans="1:4" ht="27.75" customHeight="1">
      <c r="A50" s="221">
        <v>47</v>
      </c>
      <c r="B50" s="7" t="s">
        <v>1121</v>
      </c>
      <c r="C50" s="222">
        <v>0</v>
      </c>
      <c r="D50" s="222">
        <v>0</v>
      </c>
    </row>
    <row r="51" spans="1:4" ht="27.75" customHeight="1">
      <c r="A51" s="221">
        <v>48</v>
      </c>
      <c r="B51" s="7" t="s">
        <v>1122</v>
      </c>
      <c r="C51" s="222">
        <v>0</v>
      </c>
      <c r="D51" s="222">
        <v>0</v>
      </c>
    </row>
    <row r="52" spans="1:4" ht="27.75" customHeight="1">
      <c r="A52" s="221">
        <v>49</v>
      </c>
      <c r="B52" s="7" t="s">
        <v>1123</v>
      </c>
      <c r="C52" s="222">
        <v>0</v>
      </c>
      <c r="D52" s="222">
        <v>0</v>
      </c>
    </row>
    <row r="53" spans="1:4" ht="27.75" customHeight="1">
      <c r="A53" s="221">
        <v>50</v>
      </c>
      <c r="B53" s="7" t="s">
        <v>1124</v>
      </c>
      <c r="C53" s="222">
        <v>0</v>
      </c>
      <c r="D53" s="222">
        <v>0</v>
      </c>
    </row>
    <row r="54" spans="1:4" ht="27.75" customHeight="1">
      <c r="A54" s="221">
        <v>51</v>
      </c>
      <c r="B54" s="7" t="s">
        <v>1125</v>
      </c>
      <c r="C54" s="222">
        <v>0</v>
      </c>
      <c r="D54" s="222">
        <v>0</v>
      </c>
    </row>
    <row r="55" spans="1:4" ht="27.75" customHeight="1">
      <c r="A55" s="221">
        <v>52</v>
      </c>
      <c r="B55" s="7" t="s">
        <v>1126</v>
      </c>
      <c r="C55" s="222">
        <v>0</v>
      </c>
      <c r="D55" s="222">
        <v>0</v>
      </c>
    </row>
    <row r="56" spans="1:4" ht="27.75" customHeight="1">
      <c r="A56" s="221">
        <v>53</v>
      </c>
      <c r="B56" s="7" t="s">
        <v>1127</v>
      </c>
      <c r="C56" s="222">
        <v>0</v>
      </c>
      <c r="D56" s="222">
        <v>0</v>
      </c>
    </row>
    <row r="57" spans="1:4" ht="27.75" customHeight="1">
      <c r="A57" s="221">
        <v>54</v>
      </c>
      <c r="B57" s="7" t="s">
        <v>1128</v>
      </c>
      <c r="C57" s="222">
        <v>0</v>
      </c>
      <c r="D57" s="222">
        <v>0</v>
      </c>
    </row>
    <row r="58" spans="1:4" ht="27.75" customHeight="1">
      <c r="A58" s="221">
        <v>55</v>
      </c>
      <c r="B58" s="7" t="s">
        <v>1129</v>
      </c>
      <c r="C58" s="222">
        <v>0</v>
      </c>
      <c r="D58" s="222">
        <v>0</v>
      </c>
    </row>
    <row r="59" spans="1:4" ht="27.75" customHeight="1">
      <c r="A59" s="221">
        <v>56</v>
      </c>
      <c r="B59" s="7" t="s">
        <v>1130</v>
      </c>
      <c r="C59" s="222">
        <v>0</v>
      </c>
      <c r="D59" s="222">
        <v>0</v>
      </c>
    </row>
    <row r="60" spans="1:4" ht="27.75" customHeight="1">
      <c r="A60" s="221">
        <v>57</v>
      </c>
      <c r="B60" s="7" t="s">
        <v>1131</v>
      </c>
      <c r="C60" s="222">
        <v>0</v>
      </c>
      <c r="D60" s="222">
        <v>0</v>
      </c>
    </row>
    <row r="61" spans="1:4" ht="27.75" customHeight="1">
      <c r="A61" s="221">
        <v>58</v>
      </c>
      <c r="B61" s="7" t="s">
        <v>1132</v>
      </c>
      <c r="C61" s="222">
        <v>0</v>
      </c>
      <c r="D61" s="222">
        <v>0</v>
      </c>
    </row>
    <row r="62" spans="1:4" ht="27.75" customHeight="1">
      <c r="A62" s="221">
        <v>59</v>
      </c>
      <c r="B62" s="7" t="s">
        <v>1133</v>
      </c>
      <c r="C62" s="222">
        <v>0</v>
      </c>
      <c r="D62" s="222">
        <v>0</v>
      </c>
    </row>
    <row r="63" spans="1:4" ht="27.75" customHeight="1">
      <c r="A63" s="221">
        <v>60</v>
      </c>
      <c r="B63" s="7" t="s">
        <v>1134</v>
      </c>
      <c r="C63" s="222">
        <v>0</v>
      </c>
      <c r="D63" s="222">
        <v>0</v>
      </c>
    </row>
    <row r="64" spans="1:4" ht="27.75" customHeight="1">
      <c r="A64" s="221">
        <v>61</v>
      </c>
      <c r="B64" s="7" t="s">
        <v>1135</v>
      </c>
      <c r="C64" s="222">
        <v>0</v>
      </c>
      <c r="D64" s="222">
        <v>0</v>
      </c>
    </row>
    <row r="65" spans="1:4" ht="27.75" customHeight="1">
      <c r="A65" s="221">
        <v>62</v>
      </c>
      <c r="B65" s="7" t="s">
        <v>1136</v>
      </c>
      <c r="C65" s="222">
        <v>0</v>
      </c>
      <c r="D65" s="222">
        <v>0</v>
      </c>
    </row>
    <row r="66" spans="1:4" ht="27.75" customHeight="1">
      <c r="A66" s="221">
        <v>63</v>
      </c>
      <c r="B66" s="7" t="s">
        <v>1137</v>
      </c>
      <c r="C66" s="222">
        <v>0</v>
      </c>
      <c r="D66" s="222">
        <v>0</v>
      </c>
    </row>
    <row r="67" spans="1:4" ht="27.75" customHeight="1">
      <c r="A67" s="221">
        <v>64</v>
      </c>
      <c r="B67" s="7" t="s">
        <v>1138</v>
      </c>
      <c r="C67" s="222">
        <v>0</v>
      </c>
      <c r="D67" s="222">
        <v>0</v>
      </c>
    </row>
    <row r="68" spans="1:4" ht="27.75" customHeight="1">
      <c r="A68" s="221">
        <v>65</v>
      </c>
      <c r="B68" s="7" t="s">
        <v>1139</v>
      </c>
      <c r="C68" s="222">
        <v>0</v>
      </c>
      <c r="D68" s="222">
        <v>0</v>
      </c>
    </row>
    <row r="69" spans="1:4" ht="27.75" customHeight="1">
      <c r="A69" s="221">
        <v>66</v>
      </c>
      <c r="B69" s="7" t="s">
        <v>1140</v>
      </c>
      <c r="C69" s="222">
        <v>0</v>
      </c>
      <c r="D69" s="222">
        <v>0</v>
      </c>
    </row>
    <row r="70" spans="1:4" ht="27.75" customHeight="1">
      <c r="A70" s="221">
        <v>67</v>
      </c>
      <c r="B70" s="7" t="s">
        <v>1141</v>
      </c>
      <c r="C70" s="222">
        <v>0</v>
      </c>
      <c r="D70" s="222">
        <v>0</v>
      </c>
    </row>
    <row r="71" spans="1:4" ht="27.75" customHeight="1">
      <c r="A71" s="221">
        <v>68</v>
      </c>
      <c r="B71" s="7" t="s">
        <v>1142</v>
      </c>
      <c r="C71" s="222">
        <v>0</v>
      </c>
      <c r="D71" s="222">
        <v>0</v>
      </c>
    </row>
    <row r="72" spans="1:4" ht="27.75" customHeight="1">
      <c r="A72" s="221">
        <v>69</v>
      </c>
      <c r="B72" s="7" t="s">
        <v>1143</v>
      </c>
      <c r="C72" s="222">
        <v>0</v>
      </c>
      <c r="D72" s="222">
        <v>0</v>
      </c>
    </row>
    <row r="73" spans="1:4" ht="27.75" customHeight="1">
      <c r="A73" s="221">
        <v>70</v>
      </c>
      <c r="B73" s="7" t="s">
        <v>1144</v>
      </c>
      <c r="C73" s="222">
        <v>0</v>
      </c>
      <c r="D73" s="222">
        <v>0</v>
      </c>
    </row>
    <row r="74" spans="1:4" ht="27.75" customHeight="1">
      <c r="A74" s="221">
        <v>71</v>
      </c>
      <c r="B74" s="7" t="s">
        <v>1145</v>
      </c>
      <c r="C74" s="222">
        <v>0</v>
      </c>
      <c r="D74" s="222">
        <v>0</v>
      </c>
    </row>
    <row r="75" spans="1:4" ht="27.75" customHeight="1">
      <c r="A75" s="221">
        <v>72</v>
      </c>
      <c r="B75" s="7" t="s">
        <v>1146</v>
      </c>
      <c r="C75" s="222">
        <v>0</v>
      </c>
      <c r="D75" s="222">
        <v>0</v>
      </c>
    </row>
    <row r="76" spans="1:4" ht="27.75" customHeight="1">
      <c r="A76" s="221">
        <v>73</v>
      </c>
      <c r="B76" s="7" t="s">
        <v>1147</v>
      </c>
      <c r="C76" s="222">
        <v>11.4684366392979</v>
      </c>
      <c r="D76" s="222">
        <v>0</v>
      </c>
    </row>
    <row r="77" spans="1:4" ht="27.75" customHeight="1">
      <c r="A77" s="221">
        <v>74</v>
      </c>
      <c r="B77" s="7" t="s">
        <v>1148</v>
      </c>
      <c r="C77" s="222">
        <v>0</v>
      </c>
      <c r="D77" s="222">
        <v>0</v>
      </c>
    </row>
    <row r="78" spans="1:4" ht="27.75" customHeight="1">
      <c r="A78" s="221">
        <v>75</v>
      </c>
      <c r="B78" s="7" t="s">
        <v>1149</v>
      </c>
      <c r="C78" s="222">
        <v>0</v>
      </c>
      <c r="D78" s="222">
        <v>0</v>
      </c>
    </row>
    <row r="79" spans="1:4" ht="27.75" customHeight="1">
      <c r="A79" s="221">
        <v>76</v>
      </c>
      <c r="B79" s="7" t="s">
        <v>1150</v>
      </c>
      <c r="C79" s="222">
        <v>0</v>
      </c>
      <c r="D79" s="222">
        <v>0</v>
      </c>
    </row>
    <row r="80" spans="1:4" ht="27.75" customHeight="1">
      <c r="A80" s="221">
        <v>77</v>
      </c>
      <c r="B80" s="7" t="s">
        <v>1151</v>
      </c>
      <c r="C80" s="222">
        <v>0</v>
      </c>
      <c r="D80" s="222">
        <v>0</v>
      </c>
    </row>
    <row r="81" spans="1:4" ht="27.75" customHeight="1">
      <c r="A81" s="221">
        <v>78</v>
      </c>
      <c r="B81" s="7" t="s">
        <v>1152</v>
      </c>
      <c r="C81" s="222">
        <v>0</v>
      </c>
      <c r="D81" s="222">
        <v>0</v>
      </c>
    </row>
    <row r="82" spans="1:4" ht="27.75" customHeight="1">
      <c r="A82" s="221">
        <v>79</v>
      </c>
      <c r="B82" s="7" t="s">
        <v>1153</v>
      </c>
      <c r="C82" s="222">
        <v>0</v>
      </c>
      <c r="D82" s="222">
        <v>0</v>
      </c>
    </row>
    <row r="83" spans="1:4" ht="27.75" customHeight="1">
      <c r="A83" s="221">
        <v>80</v>
      </c>
      <c r="B83" s="7" t="s">
        <v>1154</v>
      </c>
      <c r="C83" s="222">
        <v>0</v>
      </c>
      <c r="D83" s="222">
        <v>0</v>
      </c>
    </row>
    <row r="84" spans="1:4" ht="27.75" customHeight="1">
      <c r="A84" s="221">
        <v>81</v>
      </c>
      <c r="B84" s="7" t="s">
        <v>1155</v>
      </c>
      <c r="C84" s="222">
        <v>0</v>
      </c>
      <c r="D84" s="222">
        <v>0</v>
      </c>
    </row>
    <row r="85" spans="1:4" ht="27.75" customHeight="1">
      <c r="A85" s="221">
        <v>82</v>
      </c>
      <c r="B85" s="7" t="s">
        <v>1156</v>
      </c>
      <c r="C85" s="222">
        <v>0</v>
      </c>
      <c r="D85" s="222">
        <v>0</v>
      </c>
    </row>
    <row r="86" spans="1:4" ht="27.75" customHeight="1">
      <c r="A86" s="221">
        <v>83</v>
      </c>
      <c r="B86" s="7" t="s">
        <v>1157</v>
      </c>
      <c r="C86" s="222">
        <v>0</v>
      </c>
      <c r="D86" s="222">
        <v>0</v>
      </c>
    </row>
    <row r="87" spans="1:4" ht="27.75" customHeight="1">
      <c r="A87" s="221">
        <v>84</v>
      </c>
      <c r="B87" s="7" t="s">
        <v>1158</v>
      </c>
      <c r="C87" s="222">
        <v>0</v>
      </c>
      <c r="D87" s="222">
        <v>0</v>
      </c>
    </row>
    <row r="88" spans="1:4" ht="27.75" customHeight="1">
      <c r="A88" s="221">
        <v>85</v>
      </c>
      <c r="B88" s="7" t="s">
        <v>1159</v>
      </c>
      <c r="C88" s="222">
        <v>0</v>
      </c>
      <c r="D88" s="222">
        <v>0</v>
      </c>
    </row>
    <row r="89" spans="1:4" ht="27.75" customHeight="1">
      <c r="A89" s="221">
        <v>86</v>
      </c>
      <c r="B89" s="7" t="s">
        <v>1160</v>
      </c>
      <c r="C89" s="222">
        <v>0</v>
      </c>
      <c r="D89" s="222">
        <v>0</v>
      </c>
    </row>
    <row r="90" spans="1:4" ht="27.75" customHeight="1">
      <c r="A90" s="221">
        <v>87</v>
      </c>
      <c r="B90" s="7" t="s">
        <v>1161</v>
      </c>
      <c r="C90" s="222">
        <v>0</v>
      </c>
      <c r="D90" s="222">
        <v>0</v>
      </c>
    </row>
    <row r="91" spans="1:4" ht="27.75" customHeight="1">
      <c r="A91" s="221">
        <v>88</v>
      </c>
      <c r="B91" s="7" t="s">
        <v>1162</v>
      </c>
      <c r="C91" s="222">
        <v>0</v>
      </c>
      <c r="D91" s="222">
        <v>0</v>
      </c>
    </row>
    <row r="92" spans="1:4" ht="27.75" customHeight="1">
      <c r="A92" s="221">
        <v>89</v>
      </c>
      <c r="B92" s="7" t="s">
        <v>1163</v>
      </c>
      <c r="C92" s="222">
        <v>0</v>
      </c>
      <c r="D92" s="222">
        <v>0</v>
      </c>
    </row>
    <row r="93" spans="1:4" ht="27.75" customHeight="1">
      <c r="A93" s="221">
        <v>90</v>
      </c>
      <c r="B93" s="7" t="s">
        <v>1164</v>
      </c>
      <c r="C93" s="222">
        <v>0</v>
      </c>
      <c r="D93" s="222">
        <v>0</v>
      </c>
    </row>
    <row r="94" spans="1:4" ht="27.75" customHeight="1">
      <c r="A94" s="221">
        <v>91</v>
      </c>
      <c r="B94" s="7" t="s">
        <v>1165</v>
      </c>
      <c r="C94" s="222">
        <v>0</v>
      </c>
      <c r="D94" s="222">
        <v>0</v>
      </c>
    </row>
    <row r="95" spans="1:4" ht="27.75" customHeight="1">
      <c r="A95" s="221">
        <v>92</v>
      </c>
      <c r="B95" s="7" t="s">
        <v>1166</v>
      </c>
      <c r="C95" s="222">
        <v>0</v>
      </c>
      <c r="D95" s="222">
        <v>0</v>
      </c>
    </row>
    <row r="96" spans="1:4" ht="27.75" customHeight="1">
      <c r="A96" s="221">
        <v>93</v>
      </c>
      <c r="B96" s="7" t="s">
        <v>1167</v>
      </c>
      <c r="C96" s="222">
        <v>0</v>
      </c>
      <c r="D96" s="222">
        <v>0</v>
      </c>
    </row>
    <row r="97" spans="1:4" ht="27.75" customHeight="1">
      <c r="A97" s="221">
        <v>94</v>
      </c>
      <c r="B97" s="7" t="s">
        <v>1168</v>
      </c>
      <c r="C97" s="222">
        <v>0</v>
      </c>
      <c r="D97" s="222">
        <v>0</v>
      </c>
    </row>
    <row r="98" spans="1:4" ht="27.75" customHeight="1">
      <c r="A98" s="221">
        <v>95</v>
      </c>
      <c r="B98" s="7" t="s">
        <v>1169</v>
      </c>
      <c r="C98" s="222">
        <v>0</v>
      </c>
      <c r="D98" s="222">
        <v>0</v>
      </c>
    </row>
    <row r="99" spans="1:4" ht="27.75" customHeight="1">
      <c r="A99" s="221">
        <v>96</v>
      </c>
      <c r="B99" s="7" t="s">
        <v>1170</v>
      </c>
      <c r="C99" s="222">
        <v>0</v>
      </c>
      <c r="D99" s="222">
        <v>0</v>
      </c>
    </row>
    <row r="100" spans="1:4" ht="27.75" customHeight="1">
      <c r="A100" s="221">
        <v>97</v>
      </c>
      <c r="B100" s="7" t="s">
        <v>1171</v>
      </c>
      <c r="C100" s="222">
        <v>0</v>
      </c>
      <c r="D100" s="222">
        <v>0</v>
      </c>
    </row>
    <row r="101" spans="1:4" ht="27.75" customHeight="1">
      <c r="A101" s="221">
        <v>98</v>
      </c>
      <c r="B101" s="7" t="s">
        <v>1172</v>
      </c>
      <c r="C101" s="222">
        <v>0</v>
      </c>
      <c r="D101" s="222">
        <v>0</v>
      </c>
    </row>
    <row r="102" spans="1:4" ht="27.75" customHeight="1">
      <c r="A102" s="221">
        <v>99</v>
      </c>
      <c r="B102" s="7" t="s">
        <v>1173</v>
      </c>
      <c r="C102" s="222">
        <v>0</v>
      </c>
      <c r="D102" s="222">
        <v>0</v>
      </c>
    </row>
    <row r="103" spans="1:4" ht="27.75" customHeight="1">
      <c r="A103" s="221">
        <v>100</v>
      </c>
      <c r="B103" s="7" t="s">
        <v>1174</v>
      </c>
      <c r="C103" s="222">
        <v>0</v>
      </c>
      <c r="D103" s="222">
        <v>0</v>
      </c>
    </row>
    <row r="104" spans="1:4" ht="27.75" customHeight="1">
      <c r="A104" s="221">
        <v>101</v>
      </c>
      <c r="B104" s="7" t="s">
        <v>1175</v>
      </c>
      <c r="C104" s="222">
        <v>0</v>
      </c>
      <c r="D104" s="222">
        <v>0</v>
      </c>
    </row>
    <row r="105" spans="1:4" ht="27.75" customHeight="1">
      <c r="A105" s="221">
        <v>102</v>
      </c>
      <c r="B105" s="7" t="s">
        <v>1176</v>
      </c>
      <c r="C105" s="222">
        <v>0</v>
      </c>
      <c r="D105" s="222">
        <v>0</v>
      </c>
    </row>
    <row r="106" spans="1:4" ht="27.75" customHeight="1">
      <c r="A106" s="221">
        <v>103</v>
      </c>
      <c r="B106" s="7" t="s">
        <v>1177</v>
      </c>
      <c r="C106" s="222">
        <v>0</v>
      </c>
      <c r="D106" s="222">
        <v>0</v>
      </c>
    </row>
    <row r="107" spans="1:4" ht="27.75" customHeight="1">
      <c r="A107" s="221">
        <v>104</v>
      </c>
      <c r="B107" s="7" t="s">
        <v>1178</v>
      </c>
      <c r="C107" s="222">
        <v>0</v>
      </c>
      <c r="D107" s="222">
        <v>0</v>
      </c>
    </row>
    <row r="108" spans="1:4" ht="27.75" customHeight="1">
      <c r="A108" s="221">
        <v>105</v>
      </c>
      <c r="B108" s="7" t="s">
        <v>1179</v>
      </c>
      <c r="C108" s="222">
        <v>0</v>
      </c>
      <c r="D108" s="222">
        <v>0</v>
      </c>
    </row>
    <row r="109" spans="1:4" ht="27.75" customHeight="1">
      <c r="A109" s="221">
        <v>106</v>
      </c>
      <c r="B109" s="7" t="s">
        <v>1180</v>
      </c>
      <c r="C109" s="222">
        <v>0</v>
      </c>
      <c r="D109" s="222">
        <v>0</v>
      </c>
    </row>
    <row r="110" spans="1:4" ht="27.75" customHeight="1">
      <c r="A110" s="221">
        <v>107</v>
      </c>
      <c r="B110" s="7" t="s">
        <v>1181</v>
      </c>
      <c r="C110" s="222">
        <v>0</v>
      </c>
      <c r="D110" s="222">
        <v>0</v>
      </c>
    </row>
    <row r="111" spans="1:4" ht="27.75" customHeight="1">
      <c r="A111" s="221">
        <v>108</v>
      </c>
      <c r="B111" s="7" t="s">
        <v>1182</v>
      </c>
      <c r="C111" s="222">
        <v>0</v>
      </c>
      <c r="D111" s="222">
        <v>0</v>
      </c>
    </row>
    <row r="112" spans="1:4" ht="27.75" customHeight="1">
      <c r="A112" s="221">
        <v>109</v>
      </c>
      <c r="B112" s="7" t="s">
        <v>1183</v>
      </c>
      <c r="C112" s="222">
        <v>0</v>
      </c>
      <c r="D112" s="222">
        <v>3.0181879653433201</v>
      </c>
    </row>
    <row r="113" spans="1:4" ht="27.75" customHeight="1">
      <c r="A113" s="221">
        <v>110</v>
      </c>
      <c r="B113" s="7" t="s">
        <v>1184</v>
      </c>
      <c r="C113" s="222">
        <v>0</v>
      </c>
      <c r="D113" s="222">
        <v>3.0181879653433201</v>
      </c>
    </row>
    <row r="114" spans="1:4" ht="27.75" customHeight="1">
      <c r="A114" s="221">
        <v>111</v>
      </c>
      <c r="B114" s="7" t="s">
        <v>1185</v>
      </c>
      <c r="C114" s="222">
        <v>0</v>
      </c>
      <c r="D114" s="222">
        <v>3.0181879653433201</v>
      </c>
    </row>
    <row r="115" spans="1:4" ht="27.75" customHeight="1">
      <c r="A115" s="221">
        <v>112</v>
      </c>
      <c r="B115" s="7" t="s">
        <v>1186</v>
      </c>
      <c r="C115" s="222">
        <v>0</v>
      </c>
      <c r="D115" s="222">
        <v>3.0181879653433201</v>
      </c>
    </row>
    <row r="116" spans="1:4" ht="27.75" customHeight="1">
      <c r="A116" s="221">
        <v>113</v>
      </c>
      <c r="B116" s="7" t="s">
        <v>1187</v>
      </c>
      <c r="C116" s="222">
        <v>0</v>
      </c>
      <c r="D116" s="222">
        <v>3.0181879653433201</v>
      </c>
    </row>
    <row r="117" spans="1:4" ht="27.75" customHeight="1">
      <c r="A117" s="221">
        <v>114</v>
      </c>
      <c r="B117" s="7" t="s">
        <v>1188</v>
      </c>
      <c r="C117" s="222">
        <v>0</v>
      </c>
      <c r="D117" s="222">
        <v>3.0181879653433201</v>
      </c>
    </row>
    <row r="118" spans="1:4" ht="27.75" customHeight="1">
      <c r="A118" s="221">
        <v>115</v>
      </c>
      <c r="B118" s="7" t="s">
        <v>1189</v>
      </c>
      <c r="C118" s="222">
        <v>0</v>
      </c>
      <c r="D118" s="222">
        <v>0</v>
      </c>
    </row>
    <row r="119" spans="1:4" ht="27.75" customHeight="1">
      <c r="A119" s="221">
        <v>116</v>
      </c>
      <c r="B119" s="7" t="s">
        <v>1190</v>
      </c>
      <c r="C119" s="222">
        <v>0</v>
      </c>
      <c r="D119" s="222">
        <v>0</v>
      </c>
    </row>
    <row r="120" spans="1:4" ht="27.75" customHeight="1">
      <c r="A120" s="221">
        <v>117</v>
      </c>
      <c r="B120" s="7" t="s">
        <v>1191</v>
      </c>
      <c r="C120" s="222">
        <v>0</v>
      </c>
      <c r="D120" s="222">
        <v>0</v>
      </c>
    </row>
    <row r="121" spans="1:4" ht="27.75" customHeight="1">
      <c r="A121" s="221">
        <v>118</v>
      </c>
      <c r="B121" s="7" t="s">
        <v>1192</v>
      </c>
      <c r="C121" s="222">
        <v>0</v>
      </c>
      <c r="D121" s="222">
        <v>0</v>
      </c>
    </row>
    <row r="122" spans="1:4" ht="27.75" customHeight="1">
      <c r="A122" s="221">
        <v>119</v>
      </c>
      <c r="B122" s="7" t="s">
        <v>1193</v>
      </c>
      <c r="C122" s="222">
        <v>0</v>
      </c>
      <c r="D122" s="222">
        <v>0</v>
      </c>
    </row>
    <row r="123" spans="1:4" ht="27.75" customHeight="1">
      <c r="A123" s="221">
        <v>120</v>
      </c>
      <c r="B123" s="7" t="s">
        <v>1194</v>
      </c>
      <c r="C123" s="222">
        <v>0</v>
      </c>
      <c r="D123" s="222">
        <v>0</v>
      </c>
    </row>
    <row r="124" spans="1:4" ht="27.75" customHeight="1">
      <c r="A124" s="221">
        <v>121</v>
      </c>
      <c r="B124" s="7" t="s">
        <v>1195</v>
      </c>
      <c r="C124" s="222">
        <v>0</v>
      </c>
      <c r="D124" s="222">
        <v>0</v>
      </c>
    </row>
    <row r="125" spans="1:4" ht="27.75" customHeight="1">
      <c r="A125" s="221">
        <v>122</v>
      </c>
      <c r="B125" s="7" t="s">
        <v>1196</v>
      </c>
      <c r="C125" s="222">
        <v>0</v>
      </c>
      <c r="D125" s="222">
        <v>0</v>
      </c>
    </row>
    <row r="126" spans="1:4" ht="27.75" customHeight="1">
      <c r="A126" s="221">
        <v>123</v>
      </c>
      <c r="B126" s="7" t="s">
        <v>1197</v>
      </c>
      <c r="C126" s="222">
        <v>0</v>
      </c>
      <c r="D126" s="222">
        <v>0</v>
      </c>
    </row>
    <row r="127" spans="1:4" ht="27.75" customHeight="1">
      <c r="A127" s="221">
        <v>124</v>
      </c>
      <c r="B127" s="7" t="s">
        <v>1198</v>
      </c>
      <c r="C127" s="222">
        <v>0</v>
      </c>
      <c r="D127" s="222">
        <v>0</v>
      </c>
    </row>
    <row r="128" spans="1:4" ht="27.75" customHeight="1">
      <c r="A128" s="221">
        <v>125</v>
      </c>
      <c r="B128" s="7" t="s">
        <v>1199</v>
      </c>
      <c r="C128" s="222">
        <v>0</v>
      </c>
      <c r="D128" s="222">
        <v>0</v>
      </c>
    </row>
    <row r="129" spans="1:4" ht="27.75" customHeight="1">
      <c r="A129" s="221">
        <v>126</v>
      </c>
      <c r="B129" s="7" t="s">
        <v>1200</v>
      </c>
      <c r="C129" s="222">
        <v>0</v>
      </c>
      <c r="D129" s="222">
        <v>0</v>
      </c>
    </row>
    <row r="130" spans="1:4" ht="27.75" customHeight="1">
      <c r="A130" s="221">
        <v>127</v>
      </c>
      <c r="B130" s="7" t="s">
        <v>1201</v>
      </c>
      <c r="C130" s="222">
        <v>0</v>
      </c>
      <c r="D130" s="222">
        <v>0</v>
      </c>
    </row>
    <row r="131" spans="1:4" ht="27.75" customHeight="1">
      <c r="A131" s="221">
        <v>128</v>
      </c>
      <c r="B131" s="7" t="s">
        <v>1202</v>
      </c>
      <c r="C131" s="222">
        <v>0</v>
      </c>
      <c r="D131" s="222">
        <v>0</v>
      </c>
    </row>
    <row r="132" spans="1:4" ht="27.75" customHeight="1">
      <c r="A132" s="221">
        <v>129</v>
      </c>
      <c r="B132" s="7" t="s">
        <v>1203</v>
      </c>
      <c r="C132" s="222">
        <v>0</v>
      </c>
      <c r="D132" s="222">
        <v>0</v>
      </c>
    </row>
    <row r="133" spans="1:4" ht="27.75" customHeight="1">
      <c r="A133" s="221">
        <v>130</v>
      </c>
      <c r="B133" s="7" t="s">
        <v>1204</v>
      </c>
      <c r="C133" s="222">
        <v>0</v>
      </c>
      <c r="D133" s="222">
        <v>0</v>
      </c>
    </row>
    <row r="134" spans="1:4" ht="27.75" customHeight="1">
      <c r="A134" s="221">
        <v>131</v>
      </c>
      <c r="B134" s="7" t="s">
        <v>1205</v>
      </c>
      <c r="C134" s="222">
        <v>0</v>
      </c>
      <c r="D134" s="222">
        <v>0</v>
      </c>
    </row>
    <row r="135" spans="1:4" ht="27.75" customHeight="1">
      <c r="A135" s="221">
        <v>132</v>
      </c>
      <c r="B135" s="7" t="s">
        <v>1206</v>
      </c>
      <c r="C135" s="222">
        <v>0</v>
      </c>
      <c r="D135" s="222">
        <v>0</v>
      </c>
    </row>
    <row r="136" spans="1:4" ht="27.75" customHeight="1">
      <c r="A136" s="221">
        <v>133</v>
      </c>
      <c r="B136" s="7" t="s">
        <v>1207</v>
      </c>
      <c r="C136" s="222">
        <v>0</v>
      </c>
      <c r="D136" s="222">
        <v>0</v>
      </c>
    </row>
    <row r="137" spans="1:4" ht="27.75" customHeight="1">
      <c r="A137" s="221">
        <v>134</v>
      </c>
      <c r="B137" s="7" t="s">
        <v>1208</v>
      </c>
      <c r="C137" s="222">
        <v>0</v>
      </c>
      <c r="D137" s="222">
        <v>0</v>
      </c>
    </row>
    <row r="138" spans="1:4" ht="27.75" customHeight="1">
      <c r="A138" s="221">
        <v>135</v>
      </c>
      <c r="B138" s="7" t="s">
        <v>1209</v>
      </c>
      <c r="C138" s="222">
        <v>0</v>
      </c>
      <c r="D138" s="222">
        <v>0</v>
      </c>
    </row>
    <row r="139" spans="1:4" ht="27.75" customHeight="1">
      <c r="A139" s="221">
        <v>136</v>
      </c>
      <c r="B139" s="7" t="s">
        <v>1210</v>
      </c>
      <c r="C139" s="222">
        <v>0</v>
      </c>
      <c r="D139" s="222">
        <v>0</v>
      </c>
    </row>
    <row r="140" spans="1:4" ht="27.75" customHeight="1">
      <c r="A140" s="221">
        <v>137</v>
      </c>
      <c r="B140" s="7" t="s">
        <v>1211</v>
      </c>
      <c r="C140" s="222">
        <v>0</v>
      </c>
      <c r="D140" s="222">
        <v>0</v>
      </c>
    </row>
    <row r="141" spans="1:4" ht="27.75" customHeight="1">
      <c r="A141" s="221">
        <v>138</v>
      </c>
      <c r="B141" s="7" t="s">
        <v>1212</v>
      </c>
      <c r="C141" s="222">
        <v>0</v>
      </c>
      <c r="D141" s="222">
        <v>0</v>
      </c>
    </row>
    <row r="142" spans="1:4" ht="27.75" customHeight="1">
      <c r="A142" s="221">
        <v>139</v>
      </c>
      <c r="B142" s="7" t="s">
        <v>1213</v>
      </c>
      <c r="C142" s="222">
        <v>0</v>
      </c>
      <c r="D142" s="222">
        <v>0</v>
      </c>
    </row>
    <row r="143" spans="1:4" ht="27.75" customHeight="1">
      <c r="A143" s="221">
        <v>140</v>
      </c>
      <c r="B143" s="7" t="s">
        <v>1214</v>
      </c>
      <c r="C143" s="222">
        <v>0</v>
      </c>
      <c r="D143" s="222">
        <v>0</v>
      </c>
    </row>
    <row r="144" spans="1:4" ht="27.75" customHeight="1">
      <c r="A144" s="221">
        <v>141</v>
      </c>
      <c r="B144" s="7" t="s">
        <v>1215</v>
      </c>
      <c r="C144" s="222">
        <v>0</v>
      </c>
      <c r="D144" s="222">
        <v>0</v>
      </c>
    </row>
    <row r="145" spans="1:4" ht="27.75" customHeight="1">
      <c r="A145" s="221">
        <v>142</v>
      </c>
      <c r="B145" s="7" t="s">
        <v>1216</v>
      </c>
      <c r="C145" s="222">
        <v>0</v>
      </c>
      <c r="D145" s="222">
        <v>0</v>
      </c>
    </row>
    <row r="146" spans="1:4" ht="27.75" customHeight="1">
      <c r="A146" s="221">
        <v>143</v>
      </c>
      <c r="B146" s="7" t="s">
        <v>1217</v>
      </c>
      <c r="C146" s="222">
        <v>0</v>
      </c>
      <c r="D146" s="222">
        <v>0</v>
      </c>
    </row>
    <row r="147" spans="1:4" ht="27.75" customHeight="1">
      <c r="A147" s="221">
        <v>144</v>
      </c>
      <c r="B147" s="7" t="s">
        <v>1218</v>
      </c>
      <c r="C147" s="222">
        <v>2.1763446624576601</v>
      </c>
      <c r="D147" s="222">
        <v>0</v>
      </c>
    </row>
    <row r="148" spans="1:4" ht="27.75" customHeight="1">
      <c r="A148" s="221">
        <v>145</v>
      </c>
      <c r="B148" s="7" t="s">
        <v>1219</v>
      </c>
      <c r="C148" s="222">
        <v>0</v>
      </c>
      <c r="D148" s="222">
        <v>0</v>
      </c>
    </row>
    <row r="149" spans="1:4" ht="27.75" customHeight="1">
      <c r="A149" s="221">
        <v>146</v>
      </c>
      <c r="B149" s="7" t="s">
        <v>1220</v>
      </c>
      <c r="C149" s="222">
        <v>0</v>
      </c>
      <c r="D149" s="222">
        <v>0</v>
      </c>
    </row>
    <row r="150" spans="1:4" ht="27.75" customHeight="1">
      <c r="A150" s="221">
        <v>147</v>
      </c>
      <c r="B150" s="7" t="s">
        <v>1221</v>
      </c>
      <c r="C150" s="222">
        <v>0</v>
      </c>
      <c r="D150" s="222">
        <v>0</v>
      </c>
    </row>
    <row r="151" spans="1:4" ht="27.75" customHeight="1">
      <c r="A151" s="221">
        <v>148</v>
      </c>
      <c r="B151" s="7" t="s">
        <v>1222</v>
      </c>
      <c r="C151" s="222">
        <v>0</v>
      </c>
      <c r="D151" s="222">
        <v>0</v>
      </c>
    </row>
    <row r="152" spans="1:4" ht="27.75" customHeight="1">
      <c r="A152" s="221">
        <v>149</v>
      </c>
      <c r="B152" s="7" t="s">
        <v>1223</v>
      </c>
      <c r="C152" s="222">
        <v>0</v>
      </c>
      <c r="D152" s="222">
        <v>0</v>
      </c>
    </row>
    <row r="153" spans="1:4" ht="27.75" customHeight="1">
      <c r="A153" s="221">
        <v>150</v>
      </c>
      <c r="B153" s="7" t="s">
        <v>1224</v>
      </c>
      <c r="C153" s="222">
        <v>0</v>
      </c>
      <c r="D153" s="222">
        <v>0</v>
      </c>
    </row>
    <row r="154" spans="1:4" ht="27.75" customHeight="1">
      <c r="A154" s="221">
        <v>151</v>
      </c>
      <c r="B154" s="7" t="s">
        <v>1225</v>
      </c>
      <c r="C154" s="222">
        <v>0</v>
      </c>
      <c r="D154" s="222">
        <v>0</v>
      </c>
    </row>
    <row r="155" spans="1:4" ht="27.75" customHeight="1">
      <c r="A155" s="221">
        <v>152</v>
      </c>
      <c r="B155" s="7" t="s">
        <v>1226</v>
      </c>
      <c r="C155" s="222">
        <v>0</v>
      </c>
      <c r="D155" s="222">
        <v>0</v>
      </c>
    </row>
    <row r="156" spans="1:4" ht="27.75" customHeight="1">
      <c r="A156" s="221">
        <v>153</v>
      </c>
      <c r="B156" s="7" t="s">
        <v>1227</v>
      </c>
      <c r="C156" s="222">
        <v>0</v>
      </c>
      <c r="D156" s="222">
        <v>0</v>
      </c>
    </row>
    <row r="157" spans="1:4" ht="27.75" customHeight="1">
      <c r="A157" s="221">
        <v>154</v>
      </c>
      <c r="B157" s="7" t="s">
        <v>1228</v>
      </c>
      <c r="C157" s="222">
        <v>0</v>
      </c>
      <c r="D157" s="222">
        <v>0</v>
      </c>
    </row>
    <row r="158" spans="1:4" ht="27.75" customHeight="1">
      <c r="A158" s="221">
        <v>155</v>
      </c>
      <c r="B158" s="7" t="s">
        <v>1229</v>
      </c>
      <c r="C158" s="222">
        <v>0</v>
      </c>
      <c r="D158" s="222">
        <v>0</v>
      </c>
    </row>
    <row r="159" spans="1:4" ht="27.75" customHeight="1">
      <c r="A159" s="221">
        <v>156</v>
      </c>
      <c r="B159" s="7" t="s">
        <v>1230</v>
      </c>
      <c r="C159" s="222">
        <v>0</v>
      </c>
      <c r="D159" s="222">
        <v>0</v>
      </c>
    </row>
    <row r="160" spans="1:4" ht="27.75" customHeight="1">
      <c r="A160" s="221">
        <v>157</v>
      </c>
      <c r="B160" s="7" t="s">
        <v>1231</v>
      </c>
      <c r="C160" s="222">
        <v>0</v>
      </c>
      <c r="D160" s="222">
        <v>0</v>
      </c>
    </row>
    <row r="161" spans="1:4" ht="27.75" customHeight="1">
      <c r="A161" s="221">
        <v>158</v>
      </c>
      <c r="B161" s="7" t="s">
        <v>1232</v>
      </c>
      <c r="C161" s="222">
        <v>0</v>
      </c>
      <c r="D161" s="222">
        <v>0</v>
      </c>
    </row>
    <row r="162" spans="1:4" ht="27.75" customHeight="1">
      <c r="A162" s="221">
        <v>159</v>
      </c>
      <c r="B162" s="7" t="s">
        <v>1233</v>
      </c>
      <c r="C162" s="222">
        <v>0</v>
      </c>
      <c r="D162" s="222">
        <v>0</v>
      </c>
    </row>
    <row r="163" spans="1:4" ht="27.75" customHeight="1">
      <c r="A163" s="221">
        <v>160</v>
      </c>
      <c r="B163" s="7" t="s">
        <v>1234</v>
      </c>
      <c r="C163" s="222">
        <v>0</v>
      </c>
      <c r="D163" s="222">
        <v>0</v>
      </c>
    </row>
    <row r="164" spans="1:4" ht="27.75" customHeight="1">
      <c r="A164" s="221">
        <v>161</v>
      </c>
      <c r="B164" s="7" t="s">
        <v>1235</v>
      </c>
      <c r="C164" s="222">
        <v>0</v>
      </c>
      <c r="D164" s="222">
        <v>0</v>
      </c>
    </row>
    <row r="165" spans="1:4" ht="27.75" customHeight="1">
      <c r="A165" s="221">
        <v>162</v>
      </c>
      <c r="B165" s="7" t="s">
        <v>1236</v>
      </c>
      <c r="C165" s="222">
        <v>0</v>
      </c>
      <c r="D165" s="222">
        <v>0</v>
      </c>
    </row>
    <row r="166" spans="1:4" ht="27.75" customHeight="1">
      <c r="A166" s="221">
        <v>163</v>
      </c>
      <c r="B166" s="7" t="s">
        <v>1237</v>
      </c>
      <c r="C166" s="222">
        <v>0</v>
      </c>
      <c r="D166" s="222">
        <v>0</v>
      </c>
    </row>
    <row r="167" spans="1:4" ht="27.75" customHeight="1">
      <c r="A167" s="221">
        <v>164</v>
      </c>
      <c r="B167" s="7" t="s">
        <v>1238</v>
      </c>
      <c r="C167" s="222">
        <v>0</v>
      </c>
      <c r="D167" s="222">
        <v>0</v>
      </c>
    </row>
    <row r="168" spans="1:4" ht="27.75" customHeight="1">
      <c r="A168" s="221">
        <v>165</v>
      </c>
      <c r="B168" s="7" t="s">
        <v>1239</v>
      </c>
      <c r="C168" s="222">
        <v>0</v>
      </c>
      <c r="D168" s="222">
        <v>0</v>
      </c>
    </row>
    <row r="169" spans="1:4" ht="27.75" customHeight="1">
      <c r="A169" s="221">
        <v>166</v>
      </c>
      <c r="B169" s="7" t="s">
        <v>1240</v>
      </c>
      <c r="C169" s="222">
        <v>0</v>
      </c>
      <c r="D169" s="222">
        <v>0</v>
      </c>
    </row>
    <row r="170" spans="1:4" ht="27.75" customHeight="1">
      <c r="A170" s="221">
        <v>167</v>
      </c>
      <c r="B170" s="7" t="s">
        <v>1241</v>
      </c>
      <c r="C170" s="222">
        <v>0</v>
      </c>
      <c r="D170" s="222">
        <v>0</v>
      </c>
    </row>
    <row r="171" spans="1:4" ht="27.75" customHeight="1">
      <c r="A171" s="221">
        <v>168</v>
      </c>
      <c r="B171" s="7" t="s">
        <v>1242</v>
      </c>
      <c r="C171" s="222">
        <v>0</v>
      </c>
      <c r="D171" s="222">
        <v>0</v>
      </c>
    </row>
    <row r="172" spans="1:4" ht="27.75" customHeight="1">
      <c r="A172" s="221">
        <v>169</v>
      </c>
      <c r="B172" s="7" t="s">
        <v>1243</v>
      </c>
      <c r="C172" s="222">
        <v>0</v>
      </c>
      <c r="D172" s="222">
        <v>0</v>
      </c>
    </row>
    <row r="173" spans="1:4" ht="27.75" customHeight="1">
      <c r="A173" s="221">
        <v>170</v>
      </c>
      <c r="B173" s="7" t="s">
        <v>1244</v>
      </c>
      <c r="C173" s="222">
        <v>0</v>
      </c>
      <c r="D173" s="222">
        <v>0</v>
      </c>
    </row>
    <row r="174" spans="1:4" ht="27.75" customHeight="1">
      <c r="A174" s="221">
        <v>171</v>
      </c>
      <c r="B174" s="7" t="s">
        <v>1245</v>
      </c>
      <c r="C174" s="222">
        <v>0</v>
      </c>
      <c r="D174" s="222">
        <v>0</v>
      </c>
    </row>
    <row r="175" spans="1:4" ht="27.75" customHeight="1">
      <c r="A175" s="221">
        <v>172</v>
      </c>
      <c r="B175" s="7" t="s">
        <v>1246</v>
      </c>
      <c r="C175" s="222">
        <v>0</v>
      </c>
      <c r="D175" s="222">
        <v>0</v>
      </c>
    </row>
    <row r="176" spans="1:4" ht="27.75" customHeight="1">
      <c r="A176" s="221">
        <v>173</v>
      </c>
      <c r="B176" s="7" t="s">
        <v>1247</v>
      </c>
      <c r="C176" s="222">
        <v>0</v>
      </c>
      <c r="D176" s="222">
        <v>0</v>
      </c>
    </row>
    <row r="177" spans="1:4" ht="27.75" customHeight="1">
      <c r="A177" s="221">
        <v>174</v>
      </c>
      <c r="B177" s="7" t="s">
        <v>1248</v>
      </c>
      <c r="C177" s="222">
        <v>0</v>
      </c>
      <c r="D177" s="222">
        <v>0</v>
      </c>
    </row>
    <row r="178" spans="1:4" ht="27.75" customHeight="1">
      <c r="A178" s="221">
        <v>175</v>
      </c>
      <c r="B178" s="7" t="s">
        <v>1249</v>
      </c>
      <c r="C178" s="222">
        <v>0</v>
      </c>
      <c r="D178" s="222">
        <v>0</v>
      </c>
    </row>
    <row r="179" spans="1:4" ht="27.75" customHeight="1">
      <c r="A179" s="221">
        <v>176</v>
      </c>
      <c r="B179" s="7" t="s">
        <v>1250</v>
      </c>
      <c r="C179" s="222">
        <v>0</v>
      </c>
      <c r="D179" s="222">
        <v>0</v>
      </c>
    </row>
    <row r="180" spans="1:4" ht="27.75" customHeight="1">
      <c r="A180" s="221">
        <v>177</v>
      </c>
      <c r="B180" s="7" t="s">
        <v>1251</v>
      </c>
      <c r="C180" s="222">
        <v>0</v>
      </c>
      <c r="D180" s="222">
        <v>0</v>
      </c>
    </row>
    <row r="181" spans="1:4" ht="27.75" customHeight="1">
      <c r="A181" s="221">
        <v>178</v>
      </c>
      <c r="B181" s="7" t="s">
        <v>1252</v>
      </c>
      <c r="C181" s="222">
        <v>0</v>
      </c>
      <c r="D181" s="222">
        <v>0</v>
      </c>
    </row>
    <row r="182" spans="1:4" ht="27.75" customHeight="1">
      <c r="A182" s="221">
        <v>179</v>
      </c>
      <c r="B182" s="7" t="s">
        <v>1253</v>
      </c>
      <c r="C182" s="222">
        <v>4.5403404056594496</v>
      </c>
      <c r="D182" s="222">
        <v>0</v>
      </c>
    </row>
    <row r="183" spans="1:4" ht="27.75" customHeight="1">
      <c r="A183" s="221">
        <v>180</v>
      </c>
      <c r="B183" s="7" t="s">
        <v>1254</v>
      </c>
      <c r="C183" s="222">
        <v>0</v>
      </c>
      <c r="D183" s="222">
        <v>0</v>
      </c>
    </row>
    <row r="184" spans="1:4" ht="27.75" customHeight="1">
      <c r="A184" s="221">
        <v>181</v>
      </c>
      <c r="B184" s="7" t="s">
        <v>1255</v>
      </c>
      <c r="C184" s="222">
        <v>0</v>
      </c>
      <c r="D184" s="222">
        <v>0</v>
      </c>
    </row>
    <row r="185" spans="1:4" ht="27.75" customHeight="1">
      <c r="A185" s="221">
        <v>182</v>
      </c>
      <c r="B185" s="7" t="s">
        <v>1256</v>
      </c>
      <c r="C185" s="222">
        <v>0</v>
      </c>
      <c r="D185" s="222">
        <v>0</v>
      </c>
    </row>
    <row r="186" spans="1:4" ht="27.75" customHeight="1">
      <c r="A186" s="221">
        <v>183</v>
      </c>
      <c r="B186" s="7" t="s">
        <v>1257</v>
      </c>
      <c r="C186" s="222">
        <v>0</v>
      </c>
      <c r="D186" s="222">
        <v>0</v>
      </c>
    </row>
    <row r="187" spans="1:4" ht="27.75" customHeight="1">
      <c r="A187" s="221">
        <v>184</v>
      </c>
      <c r="B187" s="7" t="s">
        <v>1258</v>
      </c>
      <c r="C187" s="222">
        <v>0</v>
      </c>
      <c r="D187" s="222">
        <v>0</v>
      </c>
    </row>
    <row r="188" spans="1:4" ht="27.75" customHeight="1">
      <c r="A188" s="221">
        <v>185</v>
      </c>
      <c r="B188" s="7" t="s">
        <v>1259</v>
      </c>
      <c r="C188" s="222">
        <v>0</v>
      </c>
      <c r="D188" s="222">
        <v>0</v>
      </c>
    </row>
    <row r="189" spans="1:4" ht="27.75" customHeight="1">
      <c r="A189" s="221">
        <v>186</v>
      </c>
      <c r="B189" s="7" t="s">
        <v>1260</v>
      </c>
      <c r="C189" s="222">
        <v>0</v>
      </c>
      <c r="D189" s="222">
        <v>0</v>
      </c>
    </row>
    <row r="190" spans="1:4" ht="27.75" customHeight="1">
      <c r="A190" s="221">
        <v>187</v>
      </c>
      <c r="B190" s="7" t="s">
        <v>1261</v>
      </c>
      <c r="C190" s="222">
        <v>0</v>
      </c>
      <c r="D190" s="222">
        <v>0</v>
      </c>
    </row>
    <row r="191" spans="1:4" ht="27.75" customHeight="1">
      <c r="A191" s="221">
        <v>188</v>
      </c>
      <c r="B191" s="7" t="s">
        <v>1262</v>
      </c>
      <c r="C191" s="222">
        <v>0</v>
      </c>
      <c r="D191" s="222">
        <v>0</v>
      </c>
    </row>
    <row r="192" spans="1:4" ht="27.75" customHeight="1">
      <c r="A192" s="221">
        <v>189</v>
      </c>
      <c r="B192" s="7" t="s">
        <v>1263</v>
      </c>
      <c r="C192" s="222">
        <v>0</v>
      </c>
      <c r="D192" s="222">
        <v>0</v>
      </c>
    </row>
    <row r="193" spans="1:4" ht="27.75" customHeight="1">
      <c r="A193" s="221">
        <v>190</v>
      </c>
      <c r="B193" s="7" t="s">
        <v>1264</v>
      </c>
      <c r="C193" s="222">
        <v>0</v>
      </c>
      <c r="D193" s="222">
        <v>0</v>
      </c>
    </row>
    <row r="194" spans="1:4" ht="27.75" customHeight="1">
      <c r="A194" s="221">
        <v>191</v>
      </c>
      <c r="B194" s="7" t="s">
        <v>1265</v>
      </c>
      <c r="C194" s="222">
        <v>0</v>
      </c>
      <c r="D194" s="222">
        <v>0</v>
      </c>
    </row>
    <row r="195" spans="1:4" ht="27.75" customHeight="1">
      <c r="A195" s="221">
        <v>192</v>
      </c>
      <c r="B195" s="7" t="s">
        <v>1266</v>
      </c>
      <c r="C195" s="222">
        <v>0</v>
      </c>
      <c r="D195" s="222">
        <v>0</v>
      </c>
    </row>
    <row r="196" spans="1:4" ht="27.75" customHeight="1">
      <c r="A196" s="221">
        <v>193</v>
      </c>
      <c r="B196" s="7" t="s">
        <v>1267</v>
      </c>
      <c r="C196" s="222">
        <v>0</v>
      </c>
      <c r="D196" s="222">
        <v>0</v>
      </c>
    </row>
    <row r="197" spans="1:4" ht="27.75" customHeight="1">
      <c r="A197" s="221">
        <v>194</v>
      </c>
      <c r="B197" s="7" t="s">
        <v>1268</v>
      </c>
      <c r="C197" s="222">
        <v>0</v>
      </c>
      <c r="D197" s="222">
        <v>0</v>
      </c>
    </row>
    <row r="198" spans="1:4" ht="27.75" customHeight="1">
      <c r="A198" s="221">
        <v>195</v>
      </c>
      <c r="B198" s="7" t="s">
        <v>1269</v>
      </c>
      <c r="C198" s="222">
        <v>0</v>
      </c>
      <c r="D198" s="222">
        <v>0</v>
      </c>
    </row>
    <row r="199" spans="1:4" ht="27.75" customHeight="1">
      <c r="A199" s="221">
        <v>196</v>
      </c>
      <c r="B199" s="7" t="s">
        <v>1270</v>
      </c>
      <c r="C199" s="222">
        <v>0</v>
      </c>
      <c r="D199" s="222">
        <v>0</v>
      </c>
    </row>
    <row r="200" spans="1:4" ht="27.75" customHeight="1">
      <c r="A200" s="221">
        <v>197</v>
      </c>
      <c r="B200" s="7" t="s">
        <v>1271</v>
      </c>
      <c r="C200" s="222">
        <v>0</v>
      </c>
      <c r="D200" s="222">
        <v>0</v>
      </c>
    </row>
    <row r="201" spans="1:4" ht="27.75" customHeight="1">
      <c r="A201" s="221">
        <v>198</v>
      </c>
      <c r="B201" s="7" t="s">
        <v>1272</v>
      </c>
      <c r="C201" s="222">
        <v>0</v>
      </c>
      <c r="D201" s="222">
        <v>0</v>
      </c>
    </row>
    <row r="202" spans="1:4" ht="27.75" customHeight="1">
      <c r="A202" s="221">
        <v>199</v>
      </c>
      <c r="B202" s="7" t="s">
        <v>1273</v>
      </c>
      <c r="C202" s="222">
        <v>0</v>
      </c>
      <c r="D202" s="222">
        <v>0</v>
      </c>
    </row>
    <row r="203" spans="1:4" ht="27.75" customHeight="1">
      <c r="A203" s="221">
        <v>200</v>
      </c>
      <c r="B203" s="7" t="s">
        <v>1274</v>
      </c>
      <c r="C203" s="222">
        <v>0</v>
      </c>
      <c r="D203" s="222">
        <v>0</v>
      </c>
    </row>
    <row r="204" spans="1:4" ht="27.75" customHeight="1">
      <c r="A204" s="221">
        <v>201</v>
      </c>
      <c r="B204" s="7" t="s">
        <v>1275</v>
      </c>
      <c r="C204" s="222">
        <v>0</v>
      </c>
      <c r="D204" s="222">
        <v>0</v>
      </c>
    </row>
    <row r="205" spans="1:4" ht="27.75" customHeight="1">
      <c r="A205" s="221">
        <v>203</v>
      </c>
      <c r="B205" s="7" t="s">
        <v>1276</v>
      </c>
      <c r="C205" s="222">
        <v>0</v>
      </c>
      <c r="D205" s="222">
        <v>0</v>
      </c>
    </row>
    <row r="206" spans="1:4" ht="27.75" customHeight="1">
      <c r="A206" s="221">
        <v>204</v>
      </c>
      <c r="B206" s="7" t="s">
        <v>1277</v>
      </c>
      <c r="C206" s="222">
        <v>0</v>
      </c>
      <c r="D206" s="222">
        <v>0</v>
      </c>
    </row>
    <row r="207" spans="1:4" ht="27.75" customHeight="1">
      <c r="A207" s="221">
        <v>205</v>
      </c>
      <c r="B207" s="7" t="s">
        <v>1278</v>
      </c>
      <c r="C207" s="222">
        <v>0</v>
      </c>
      <c r="D207" s="222">
        <v>0</v>
      </c>
    </row>
    <row r="208" spans="1:4" ht="27.75" customHeight="1">
      <c r="A208" s="221">
        <v>206</v>
      </c>
      <c r="B208" s="7" t="s">
        <v>1279</v>
      </c>
      <c r="C208" s="222">
        <v>0</v>
      </c>
      <c r="D208" s="222">
        <v>0</v>
      </c>
    </row>
    <row r="209" spans="1:4" ht="27.75" customHeight="1">
      <c r="A209" s="221">
        <v>207</v>
      </c>
      <c r="B209" s="7" t="s">
        <v>1280</v>
      </c>
      <c r="C209" s="222">
        <v>0</v>
      </c>
      <c r="D209" s="222">
        <v>0</v>
      </c>
    </row>
    <row r="210" spans="1:4" ht="27.75" customHeight="1">
      <c r="A210" s="221">
        <v>208</v>
      </c>
      <c r="B210" s="7" t="s">
        <v>1281</v>
      </c>
      <c r="C210" s="222">
        <v>0</v>
      </c>
      <c r="D210" s="222">
        <v>0</v>
      </c>
    </row>
    <row r="211" spans="1:4" ht="27.75" customHeight="1">
      <c r="A211" s="221">
        <v>209</v>
      </c>
      <c r="B211" s="7" t="s">
        <v>1282</v>
      </c>
      <c r="C211" s="222">
        <v>0</v>
      </c>
      <c r="D211" s="222">
        <v>0</v>
      </c>
    </row>
    <row r="212" spans="1:4" ht="27.75" customHeight="1">
      <c r="A212" s="221">
        <v>210</v>
      </c>
      <c r="B212" s="7" t="s">
        <v>1283</v>
      </c>
      <c r="C212" s="222">
        <v>0</v>
      </c>
      <c r="D212" s="222">
        <v>0</v>
      </c>
    </row>
    <row r="213" spans="1:4" ht="27.75" customHeight="1">
      <c r="A213" s="221">
        <v>211</v>
      </c>
      <c r="B213" s="7" t="s">
        <v>1284</v>
      </c>
      <c r="C213" s="222">
        <v>0</v>
      </c>
      <c r="D213" s="222">
        <v>0</v>
      </c>
    </row>
    <row r="214" spans="1:4" ht="27.75" customHeight="1">
      <c r="A214" s="221">
        <v>212</v>
      </c>
      <c r="B214" s="7" t="s">
        <v>1285</v>
      </c>
      <c r="C214" s="222">
        <v>0</v>
      </c>
      <c r="D214" s="222">
        <v>0</v>
      </c>
    </row>
    <row r="215" spans="1:4" ht="27.75" customHeight="1">
      <c r="A215" s="221">
        <v>213</v>
      </c>
      <c r="B215" s="7" t="s">
        <v>1286</v>
      </c>
      <c r="C215" s="222">
        <v>0</v>
      </c>
      <c r="D215" s="222">
        <v>0</v>
      </c>
    </row>
    <row r="216" spans="1:4" ht="27.75" customHeight="1">
      <c r="A216" s="221">
        <v>214</v>
      </c>
      <c r="B216" s="7" t="s">
        <v>1287</v>
      </c>
      <c r="C216" s="222">
        <v>0</v>
      </c>
      <c r="D216" s="222">
        <v>0</v>
      </c>
    </row>
    <row r="217" spans="1:4" ht="27.75" customHeight="1">
      <c r="A217" s="221">
        <v>215</v>
      </c>
      <c r="B217" s="7" t="s">
        <v>1288</v>
      </c>
      <c r="C217" s="222">
        <v>0</v>
      </c>
      <c r="D217" s="222">
        <v>0</v>
      </c>
    </row>
    <row r="218" spans="1:4" ht="27.75" customHeight="1">
      <c r="A218" s="221">
        <v>216</v>
      </c>
      <c r="B218" s="7" t="s">
        <v>1289</v>
      </c>
      <c r="C218" s="222">
        <v>0</v>
      </c>
      <c r="D218" s="222">
        <v>0</v>
      </c>
    </row>
    <row r="219" spans="1:4" ht="27.75" customHeight="1">
      <c r="A219" s="221">
        <v>217</v>
      </c>
      <c r="B219" s="7" t="s">
        <v>1290</v>
      </c>
      <c r="C219" s="222">
        <v>0</v>
      </c>
      <c r="D219" s="222">
        <v>0</v>
      </c>
    </row>
    <row r="220" spans="1:4" ht="27.75" customHeight="1">
      <c r="A220" s="221">
        <v>218</v>
      </c>
      <c r="B220" s="7" t="s">
        <v>1291</v>
      </c>
      <c r="C220" s="222">
        <v>0</v>
      </c>
      <c r="D220" s="222">
        <v>0</v>
      </c>
    </row>
    <row r="221" spans="1:4" ht="27.75" customHeight="1">
      <c r="A221" s="221">
        <v>219</v>
      </c>
      <c r="B221" s="7" t="s">
        <v>1292</v>
      </c>
      <c r="C221" s="222">
        <v>0</v>
      </c>
      <c r="D221" s="222">
        <v>0</v>
      </c>
    </row>
    <row r="222" spans="1:4" ht="27.75" customHeight="1">
      <c r="A222" s="221">
        <v>220</v>
      </c>
      <c r="B222" s="7" t="s">
        <v>1293</v>
      </c>
      <c r="C222" s="222">
        <v>0</v>
      </c>
      <c r="D222" s="222">
        <v>0</v>
      </c>
    </row>
    <row r="223" spans="1:4" ht="27.75" customHeight="1">
      <c r="A223" s="221">
        <v>221</v>
      </c>
      <c r="B223" s="7" t="s">
        <v>1294</v>
      </c>
      <c r="C223" s="222">
        <v>0</v>
      </c>
      <c r="D223" s="222">
        <v>0</v>
      </c>
    </row>
    <row r="224" spans="1:4" ht="27.75" customHeight="1">
      <c r="A224" s="221">
        <v>222</v>
      </c>
      <c r="B224" s="7" t="s">
        <v>1295</v>
      </c>
      <c r="C224" s="222">
        <v>0</v>
      </c>
      <c r="D224" s="222">
        <v>0</v>
      </c>
    </row>
    <row r="225" spans="1:4" ht="27.75" customHeight="1">
      <c r="A225" s="221">
        <v>223</v>
      </c>
      <c r="B225" s="7" t="s">
        <v>1296</v>
      </c>
      <c r="C225" s="222">
        <v>0</v>
      </c>
      <c r="D225" s="222">
        <v>0</v>
      </c>
    </row>
    <row r="226" spans="1:4" ht="27.75" customHeight="1">
      <c r="A226" s="221">
        <v>224</v>
      </c>
      <c r="B226" s="7" t="s">
        <v>1297</v>
      </c>
      <c r="C226" s="222">
        <v>0</v>
      </c>
      <c r="D226" s="222">
        <v>0</v>
      </c>
    </row>
    <row r="227" spans="1:4" ht="27.75" customHeight="1">
      <c r="A227" s="221">
        <v>226</v>
      </c>
      <c r="B227" s="7" t="s">
        <v>1298</v>
      </c>
      <c r="C227" s="222">
        <v>0</v>
      </c>
      <c r="D227" s="222">
        <v>0</v>
      </c>
    </row>
    <row r="228" spans="1:4" ht="27.75" customHeight="1">
      <c r="A228" s="221">
        <v>227</v>
      </c>
      <c r="B228" s="7" t="s">
        <v>1299</v>
      </c>
      <c r="C228" s="222">
        <v>0</v>
      </c>
      <c r="D228" s="222">
        <v>0</v>
      </c>
    </row>
    <row r="229" spans="1:4" ht="27.75" customHeight="1">
      <c r="A229" s="221">
        <v>228</v>
      </c>
      <c r="B229" s="7" t="s">
        <v>1300</v>
      </c>
      <c r="C229" s="222">
        <v>0</v>
      </c>
      <c r="D229" s="222">
        <v>0</v>
      </c>
    </row>
    <row r="230" spans="1:4" ht="27.75" customHeight="1">
      <c r="A230" s="221">
        <v>229</v>
      </c>
      <c r="B230" s="7" t="s">
        <v>1301</v>
      </c>
      <c r="C230" s="222">
        <v>0</v>
      </c>
      <c r="D230" s="222">
        <v>0</v>
      </c>
    </row>
    <row r="231" spans="1:4" ht="27.75" customHeight="1">
      <c r="A231" s="221">
        <v>230</v>
      </c>
      <c r="B231" s="7" t="s">
        <v>1302</v>
      </c>
      <c r="C231" s="222">
        <v>0</v>
      </c>
      <c r="D231" s="222">
        <v>0</v>
      </c>
    </row>
    <row r="232" spans="1:4" ht="27.75" customHeight="1">
      <c r="A232" s="221">
        <v>231</v>
      </c>
      <c r="B232" s="7" t="s">
        <v>1303</v>
      </c>
      <c r="C232" s="222">
        <v>0</v>
      </c>
      <c r="D232" s="222">
        <v>0</v>
      </c>
    </row>
    <row r="233" spans="1:4" ht="27.75" customHeight="1">
      <c r="A233" s="221">
        <v>232</v>
      </c>
      <c r="B233" s="7" t="s">
        <v>1304</v>
      </c>
      <c r="C233" s="222">
        <v>0</v>
      </c>
      <c r="D233" s="222">
        <v>0</v>
      </c>
    </row>
    <row r="234" spans="1:4" ht="27.75" customHeight="1">
      <c r="A234" s="221">
        <v>233</v>
      </c>
      <c r="B234" s="7" t="s">
        <v>1305</v>
      </c>
      <c r="C234" s="222">
        <v>0</v>
      </c>
      <c r="D234" s="222">
        <v>0</v>
      </c>
    </row>
    <row r="235" spans="1:4" ht="27.75" customHeight="1">
      <c r="A235" s="221">
        <v>234</v>
      </c>
      <c r="B235" s="7" t="s">
        <v>1306</v>
      </c>
      <c r="C235" s="222">
        <v>0</v>
      </c>
      <c r="D235" s="222">
        <v>0</v>
      </c>
    </row>
    <row r="236" spans="1:4" ht="27.75" customHeight="1">
      <c r="A236" s="221">
        <v>235</v>
      </c>
      <c r="B236" s="7" t="s">
        <v>1307</v>
      </c>
      <c r="C236" s="222">
        <v>0</v>
      </c>
      <c r="D236" s="222">
        <v>0</v>
      </c>
    </row>
    <row r="237" spans="1:4" ht="27.75" customHeight="1">
      <c r="A237" s="221">
        <v>236</v>
      </c>
      <c r="B237" s="7" t="s">
        <v>1308</v>
      </c>
      <c r="C237" s="222">
        <v>0</v>
      </c>
      <c r="D237" s="222">
        <v>0</v>
      </c>
    </row>
    <row r="238" spans="1:4" ht="27.75" customHeight="1">
      <c r="A238" s="221">
        <v>237</v>
      </c>
      <c r="B238" s="7" t="s">
        <v>1309</v>
      </c>
      <c r="C238" s="222">
        <v>0</v>
      </c>
      <c r="D238" s="222">
        <v>0</v>
      </c>
    </row>
    <row r="239" spans="1:4" ht="27.75" customHeight="1">
      <c r="A239" s="221">
        <v>238</v>
      </c>
      <c r="B239" s="7" t="s">
        <v>1310</v>
      </c>
      <c r="C239" s="222">
        <v>0</v>
      </c>
      <c r="D239" s="222">
        <v>0</v>
      </c>
    </row>
    <row r="240" spans="1:4" ht="27.75" customHeight="1">
      <c r="A240" s="221">
        <v>239</v>
      </c>
      <c r="B240" s="7" t="s">
        <v>1311</v>
      </c>
      <c r="C240" s="222">
        <v>0</v>
      </c>
      <c r="D240" s="222">
        <v>0</v>
      </c>
    </row>
    <row r="241" spans="1:4" ht="27.75" customHeight="1">
      <c r="A241" s="221">
        <v>240</v>
      </c>
      <c r="B241" s="7" t="s">
        <v>1312</v>
      </c>
      <c r="C241" s="222">
        <v>0</v>
      </c>
      <c r="D241" s="222">
        <v>0</v>
      </c>
    </row>
    <row r="242" spans="1:4" ht="27.75" customHeight="1">
      <c r="A242" s="221">
        <v>241</v>
      </c>
      <c r="B242" s="7" t="s">
        <v>1313</v>
      </c>
      <c r="C242" s="222">
        <v>0</v>
      </c>
      <c r="D242" s="222">
        <v>0</v>
      </c>
    </row>
    <row r="243" spans="1:4" ht="27.75" customHeight="1">
      <c r="A243" s="221">
        <v>242</v>
      </c>
      <c r="B243" s="7" t="s">
        <v>1314</v>
      </c>
      <c r="C243" s="222">
        <v>0</v>
      </c>
      <c r="D243" s="222">
        <v>0</v>
      </c>
    </row>
    <row r="244" spans="1:4" ht="27.75" customHeight="1">
      <c r="A244" s="221">
        <v>243</v>
      </c>
      <c r="B244" s="7" t="s">
        <v>1315</v>
      </c>
      <c r="C244" s="222">
        <v>0</v>
      </c>
      <c r="D244" s="222">
        <v>0</v>
      </c>
    </row>
    <row r="245" spans="1:4" ht="27.75" customHeight="1">
      <c r="A245" s="221">
        <v>244</v>
      </c>
      <c r="B245" s="7" t="s">
        <v>1316</v>
      </c>
      <c r="C245" s="222">
        <v>0</v>
      </c>
      <c r="D245" s="222">
        <v>0</v>
      </c>
    </row>
    <row r="246" spans="1:4" ht="27.75" customHeight="1">
      <c r="A246" s="221">
        <v>245</v>
      </c>
      <c r="B246" s="7" t="s">
        <v>1317</v>
      </c>
      <c r="C246" s="222">
        <v>0</v>
      </c>
      <c r="D246" s="222">
        <v>0</v>
      </c>
    </row>
    <row r="247" spans="1:4" ht="27.75" customHeight="1">
      <c r="A247" s="221">
        <v>246</v>
      </c>
      <c r="B247" s="7" t="s">
        <v>1318</v>
      </c>
      <c r="C247" s="222">
        <v>0</v>
      </c>
      <c r="D247" s="222">
        <v>0</v>
      </c>
    </row>
    <row r="248" spans="1:4" ht="27.75" customHeight="1">
      <c r="A248" s="221">
        <v>247</v>
      </c>
      <c r="B248" s="7" t="s">
        <v>1319</v>
      </c>
      <c r="C248" s="222">
        <v>0</v>
      </c>
      <c r="D248" s="222">
        <v>0</v>
      </c>
    </row>
    <row r="249" spans="1:4" ht="27.75" customHeight="1">
      <c r="A249" s="221">
        <v>248</v>
      </c>
      <c r="B249" s="7" t="s">
        <v>1320</v>
      </c>
      <c r="C249" s="222">
        <v>0</v>
      </c>
      <c r="D249" s="222">
        <v>0</v>
      </c>
    </row>
    <row r="250" spans="1:4" ht="27.75" customHeight="1">
      <c r="A250" s="221">
        <v>249</v>
      </c>
      <c r="B250" s="7" t="s">
        <v>1321</v>
      </c>
      <c r="C250" s="222">
        <v>0</v>
      </c>
      <c r="D250" s="222">
        <v>0</v>
      </c>
    </row>
    <row r="251" spans="1:4" ht="27.75" customHeight="1">
      <c r="A251" s="221">
        <v>251</v>
      </c>
      <c r="B251" s="7" t="s">
        <v>1322</v>
      </c>
      <c r="C251" s="222">
        <v>0</v>
      </c>
      <c r="D251" s="222">
        <v>0</v>
      </c>
    </row>
    <row r="252" spans="1:4" ht="27.75" customHeight="1">
      <c r="A252" s="221">
        <v>252</v>
      </c>
      <c r="B252" s="7" t="s">
        <v>1323</v>
      </c>
      <c r="C252" s="222">
        <v>0</v>
      </c>
      <c r="D252" s="222">
        <v>0</v>
      </c>
    </row>
    <row r="253" spans="1:4" ht="27.75" customHeight="1">
      <c r="A253" s="221">
        <v>253</v>
      </c>
      <c r="B253" s="7" t="s">
        <v>1324</v>
      </c>
      <c r="C253" s="222">
        <v>0</v>
      </c>
      <c r="D253" s="222">
        <v>0</v>
      </c>
    </row>
    <row r="254" spans="1:4" ht="27.75" customHeight="1">
      <c r="A254" s="221">
        <v>254</v>
      </c>
      <c r="B254" s="7" t="s">
        <v>1325</v>
      </c>
      <c r="C254" s="222">
        <v>0</v>
      </c>
      <c r="D254" s="222">
        <v>0</v>
      </c>
    </row>
    <row r="255" spans="1:4" ht="27.75" customHeight="1">
      <c r="A255" s="221">
        <v>255</v>
      </c>
      <c r="B255" s="7" t="s">
        <v>1326</v>
      </c>
      <c r="C255" s="222">
        <v>0</v>
      </c>
      <c r="D255" s="222">
        <v>0</v>
      </c>
    </row>
    <row r="256" spans="1:4" ht="27.75" customHeight="1">
      <c r="A256" s="221">
        <v>256</v>
      </c>
      <c r="B256" s="7" t="s">
        <v>1327</v>
      </c>
      <c r="C256" s="222">
        <v>0</v>
      </c>
      <c r="D256" s="222">
        <v>0</v>
      </c>
    </row>
    <row r="257" spans="1:4" ht="27.75" customHeight="1">
      <c r="A257" s="221">
        <v>257</v>
      </c>
      <c r="B257" s="7" t="s">
        <v>1328</v>
      </c>
      <c r="C257" s="222">
        <v>0</v>
      </c>
      <c r="D257" s="222">
        <v>0</v>
      </c>
    </row>
    <row r="258" spans="1:4" ht="27.75" customHeight="1">
      <c r="A258" s="221">
        <v>258</v>
      </c>
      <c r="B258" s="7" t="s">
        <v>1329</v>
      </c>
      <c r="C258" s="222">
        <v>0</v>
      </c>
      <c r="D258" s="222">
        <v>0</v>
      </c>
    </row>
    <row r="259" spans="1:4" ht="27.75" customHeight="1">
      <c r="A259" s="221">
        <v>259</v>
      </c>
      <c r="B259" s="7" t="s">
        <v>1330</v>
      </c>
      <c r="C259" s="222">
        <v>0</v>
      </c>
      <c r="D259" s="222">
        <v>0</v>
      </c>
    </row>
    <row r="260" spans="1:4" ht="27.75" customHeight="1">
      <c r="A260" s="221">
        <v>260</v>
      </c>
      <c r="B260" s="7" t="s">
        <v>1331</v>
      </c>
      <c r="C260" s="222">
        <v>0</v>
      </c>
      <c r="D260" s="222">
        <v>0</v>
      </c>
    </row>
    <row r="261" spans="1:4" ht="27.75" customHeight="1">
      <c r="A261" s="221">
        <v>261</v>
      </c>
      <c r="B261" s="7" t="s">
        <v>1332</v>
      </c>
      <c r="C261" s="222">
        <v>0</v>
      </c>
      <c r="D261" s="222">
        <v>0</v>
      </c>
    </row>
    <row r="262" spans="1:4" ht="27.75" customHeight="1">
      <c r="A262" s="221">
        <v>262</v>
      </c>
      <c r="B262" s="7" t="s">
        <v>1333</v>
      </c>
      <c r="C262" s="222">
        <v>0</v>
      </c>
      <c r="D262" s="222">
        <v>0</v>
      </c>
    </row>
    <row r="263" spans="1:4" ht="27.75" customHeight="1">
      <c r="A263" s="221">
        <v>263</v>
      </c>
      <c r="B263" s="7" t="s">
        <v>1334</v>
      </c>
      <c r="C263" s="222">
        <v>0</v>
      </c>
      <c r="D263" s="222">
        <v>0</v>
      </c>
    </row>
    <row r="264" spans="1:4" ht="27.75" customHeight="1">
      <c r="A264" s="221">
        <v>264</v>
      </c>
      <c r="B264" s="7" t="s">
        <v>1335</v>
      </c>
      <c r="C264" s="222">
        <v>0</v>
      </c>
      <c r="D264" s="222">
        <v>0</v>
      </c>
    </row>
    <row r="265" spans="1:4" ht="27.75" customHeight="1">
      <c r="A265" s="221">
        <v>265</v>
      </c>
      <c r="B265" s="7" t="s">
        <v>1336</v>
      </c>
      <c r="C265" s="222">
        <v>0</v>
      </c>
      <c r="D265" s="222">
        <v>0</v>
      </c>
    </row>
    <row r="266" spans="1:4" ht="27.75" customHeight="1">
      <c r="A266" s="221">
        <v>266</v>
      </c>
      <c r="B266" s="7" t="s">
        <v>1337</v>
      </c>
      <c r="C266" s="222">
        <v>0</v>
      </c>
      <c r="D266" s="222">
        <v>0</v>
      </c>
    </row>
    <row r="267" spans="1:4" ht="27.75" customHeight="1">
      <c r="A267" s="221">
        <v>267</v>
      </c>
      <c r="B267" s="7" t="s">
        <v>1338</v>
      </c>
      <c r="C267" s="222">
        <v>0</v>
      </c>
      <c r="D267" s="222">
        <v>0</v>
      </c>
    </row>
    <row r="268" spans="1:4" ht="27.75" customHeight="1">
      <c r="A268" s="221">
        <v>268</v>
      </c>
      <c r="B268" s="7" t="s">
        <v>1339</v>
      </c>
      <c r="C268" s="222">
        <v>0</v>
      </c>
      <c r="D268" s="222">
        <v>0</v>
      </c>
    </row>
    <row r="269" spans="1:4" ht="27.75" customHeight="1">
      <c r="A269" s="221">
        <v>269</v>
      </c>
      <c r="B269" s="7" t="s">
        <v>1340</v>
      </c>
      <c r="C269" s="222">
        <v>0</v>
      </c>
      <c r="D269" s="222">
        <v>0</v>
      </c>
    </row>
    <row r="270" spans="1:4" ht="27.75" customHeight="1">
      <c r="A270" s="221">
        <v>270</v>
      </c>
      <c r="B270" s="7" t="s">
        <v>1341</v>
      </c>
      <c r="C270" s="222">
        <v>0</v>
      </c>
      <c r="D270" s="222">
        <v>0</v>
      </c>
    </row>
    <row r="271" spans="1:4" ht="27.75" customHeight="1">
      <c r="A271" s="221">
        <v>271</v>
      </c>
      <c r="B271" s="7" t="s">
        <v>1342</v>
      </c>
      <c r="C271" s="222">
        <v>0</v>
      </c>
      <c r="D271" s="222">
        <v>0</v>
      </c>
    </row>
    <row r="272" spans="1:4" ht="27.75" customHeight="1">
      <c r="A272" s="221">
        <v>272</v>
      </c>
      <c r="B272" s="7" t="s">
        <v>1343</v>
      </c>
      <c r="C272" s="222">
        <v>0</v>
      </c>
      <c r="D272" s="222">
        <v>0</v>
      </c>
    </row>
    <row r="273" spans="1:4" ht="27.75" customHeight="1">
      <c r="A273" s="221">
        <v>273</v>
      </c>
      <c r="B273" s="7" t="s">
        <v>1344</v>
      </c>
      <c r="C273" s="222">
        <v>3.0822122173468798</v>
      </c>
      <c r="D273" s="222">
        <v>0</v>
      </c>
    </row>
    <row r="274" spans="1:4" ht="27.75" customHeight="1">
      <c r="A274" s="221">
        <v>274</v>
      </c>
      <c r="B274" s="7" t="s">
        <v>1345</v>
      </c>
      <c r="C274" s="222">
        <v>0</v>
      </c>
      <c r="D274" s="222">
        <v>0</v>
      </c>
    </row>
    <row r="275" spans="1:4" ht="27.75" customHeight="1">
      <c r="A275" s="221">
        <v>275</v>
      </c>
      <c r="B275" s="7" t="s">
        <v>1346</v>
      </c>
      <c r="C275" s="222">
        <v>0</v>
      </c>
      <c r="D275" s="222">
        <v>0</v>
      </c>
    </row>
    <row r="276" spans="1:4" ht="27.75" customHeight="1">
      <c r="A276" s="221">
        <v>276</v>
      </c>
      <c r="B276" s="7" t="s">
        <v>1347</v>
      </c>
      <c r="C276" s="222">
        <v>0</v>
      </c>
      <c r="D276" s="222">
        <v>0</v>
      </c>
    </row>
    <row r="277" spans="1:4" ht="27.75" customHeight="1">
      <c r="A277" s="221">
        <v>277</v>
      </c>
      <c r="B277" s="7" t="s">
        <v>1348</v>
      </c>
      <c r="C277" s="222">
        <v>0</v>
      </c>
      <c r="D277" s="222">
        <v>0</v>
      </c>
    </row>
    <row r="278" spans="1:4" ht="27.75" customHeight="1">
      <c r="A278" s="221">
        <v>278</v>
      </c>
      <c r="B278" s="7" t="s">
        <v>1349</v>
      </c>
      <c r="C278" s="222">
        <v>0</v>
      </c>
      <c r="D278" s="222">
        <v>0</v>
      </c>
    </row>
    <row r="279" spans="1:4" ht="27.75" customHeight="1">
      <c r="A279" s="221">
        <v>279</v>
      </c>
      <c r="B279" s="7" t="s">
        <v>1350</v>
      </c>
      <c r="C279" s="222">
        <v>0</v>
      </c>
      <c r="D279" s="222">
        <v>0</v>
      </c>
    </row>
    <row r="280" spans="1:4" ht="27.75" customHeight="1">
      <c r="A280" s="221">
        <v>280</v>
      </c>
      <c r="B280" s="7" t="s">
        <v>1351</v>
      </c>
      <c r="C280" s="222">
        <v>0</v>
      </c>
      <c r="D280" s="222">
        <v>0</v>
      </c>
    </row>
    <row r="281" spans="1:4" ht="27.75" customHeight="1">
      <c r="A281" s="221">
        <v>281</v>
      </c>
      <c r="B281" s="7" t="s">
        <v>1352</v>
      </c>
      <c r="C281" s="222">
        <v>0</v>
      </c>
      <c r="D281" s="222">
        <v>0</v>
      </c>
    </row>
    <row r="282" spans="1:4" ht="27.75" customHeight="1">
      <c r="A282" s="221">
        <v>282</v>
      </c>
      <c r="B282" s="7" t="s">
        <v>1353</v>
      </c>
      <c r="C282" s="222">
        <v>0</v>
      </c>
      <c r="D282" s="222">
        <v>0</v>
      </c>
    </row>
    <row r="283" spans="1:4" ht="27.75" customHeight="1">
      <c r="A283" s="221">
        <v>283</v>
      </c>
      <c r="B283" s="7" t="s">
        <v>1354</v>
      </c>
      <c r="C283" s="222">
        <v>0</v>
      </c>
      <c r="D283" s="222">
        <v>0</v>
      </c>
    </row>
    <row r="284" spans="1:4" ht="27.75" customHeight="1">
      <c r="A284" s="221">
        <v>284</v>
      </c>
      <c r="B284" s="7" t="s">
        <v>1355</v>
      </c>
      <c r="C284" s="222">
        <v>0</v>
      </c>
      <c r="D284" s="222">
        <v>0</v>
      </c>
    </row>
    <row r="285" spans="1:4" ht="27.75" customHeight="1">
      <c r="A285" s="221">
        <v>285</v>
      </c>
      <c r="B285" s="7" t="s">
        <v>1356</v>
      </c>
      <c r="C285" s="222">
        <v>0</v>
      </c>
      <c r="D285" s="222">
        <v>0</v>
      </c>
    </row>
    <row r="286" spans="1:4" ht="27.75" customHeight="1">
      <c r="A286" s="221">
        <v>286</v>
      </c>
      <c r="B286" s="7" t="s">
        <v>1357</v>
      </c>
      <c r="C286" s="222">
        <v>0</v>
      </c>
      <c r="D286" s="222">
        <v>0</v>
      </c>
    </row>
    <row r="287" spans="1:4" ht="27.75" customHeight="1">
      <c r="A287" s="221">
        <v>287</v>
      </c>
      <c r="B287" s="7" t="s">
        <v>1358</v>
      </c>
      <c r="C287" s="222">
        <v>0</v>
      </c>
      <c r="D287" s="222">
        <v>0</v>
      </c>
    </row>
    <row r="288" spans="1:4" ht="27.75" customHeight="1">
      <c r="A288" s="221">
        <v>288</v>
      </c>
      <c r="B288" s="7" t="s">
        <v>1359</v>
      </c>
      <c r="C288" s="222">
        <v>0</v>
      </c>
      <c r="D288" s="222">
        <v>0</v>
      </c>
    </row>
    <row r="289" spans="1:4" ht="27.75" customHeight="1">
      <c r="A289" s="221">
        <v>289</v>
      </c>
      <c r="B289" s="7" t="s">
        <v>1360</v>
      </c>
      <c r="C289" s="222">
        <v>0</v>
      </c>
      <c r="D289" s="222">
        <v>0</v>
      </c>
    </row>
    <row r="290" spans="1:4" ht="27.75" customHeight="1">
      <c r="A290" s="221">
        <v>290</v>
      </c>
      <c r="B290" s="7" t="s">
        <v>1361</v>
      </c>
      <c r="C290" s="222">
        <v>0</v>
      </c>
      <c r="D290" s="222">
        <v>0</v>
      </c>
    </row>
    <row r="291" spans="1:4" ht="27.75" customHeight="1">
      <c r="A291" s="221">
        <v>291</v>
      </c>
      <c r="B291" s="7" t="s">
        <v>1362</v>
      </c>
      <c r="C291" s="222">
        <v>0</v>
      </c>
      <c r="D291" s="222">
        <v>0</v>
      </c>
    </row>
    <row r="292" spans="1:4" ht="27.75" customHeight="1">
      <c r="A292" s="221">
        <v>292</v>
      </c>
      <c r="B292" s="7" t="s">
        <v>1363</v>
      </c>
      <c r="C292" s="222">
        <v>0</v>
      </c>
      <c r="D292" s="222">
        <v>0</v>
      </c>
    </row>
    <row r="293" spans="1:4" ht="27.75" customHeight="1">
      <c r="A293" s="221">
        <v>293</v>
      </c>
      <c r="B293" s="7" t="s">
        <v>1364</v>
      </c>
      <c r="C293" s="222">
        <v>0</v>
      </c>
      <c r="D293" s="222">
        <v>0</v>
      </c>
    </row>
    <row r="294" spans="1:4" ht="27.75" customHeight="1">
      <c r="A294" s="221">
        <v>294</v>
      </c>
      <c r="B294" s="7" t="s">
        <v>1365</v>
      </c>
      <c r="C294" s="222">
        <v>0</v>
      </c>
      <c r="D294" s="222">
        <v>0</v>
      </c>
    </row>
    <row r="295" spans="1:4" ht="27.75" customHeight="1">
      <c r="A295" s="221">
        <v>295</v>
      </c>
      <c r="B295" s="7" t="s">
        <v>1366</v>
      </c>
      <c r="C295" s="222">
        <v>0</v>
      </c>
      <c r="D295" s="222">
        <v>0</v>
      </c>
    </row>
    <row r="296" spans="1:4" ht="27.75" customHeight="1">
      <c r="A296" s="221">
        <v>296</v>
      </c>
      <c r="B296" s="7" t="s">
        <v>1367</v>
      </c>
      <c r="C296" s="222">
        <v>0</v>
      </c>
      <c r="D296" s="222">
        <v>0</v>
      </c>
    </row>
    <row r="297" spans="1:4" ht="27.75" customHeight="1">
      <c r="A297" s="221">
        <v>297</v>
      </c>
      <c r="B297" s="7" t="s">
        <v>1368</v>
      </c>
      <c r="C297" s="222">
        <v>0</v>
      </c>
      <c r="D297" s="222">
        <v>0</v>
      </c>
    </row>
    <row r="298" spans="1:4" ht="27.75" customHeight="1">
      <c r="A298" s="221">
        <v>298</v>
      </c>
      <c r="B298" s="7" t="s">
        <v>1369</v>
      </c>
      <c r="C298" s="222">
        <v>0</v>
      </c>
      <c r="D298" s="222">
        <v>0</v>
      </c>
    </row>
    <row r="299" spans="1:4" ht="27.75" customHeight="1">
      <c r="A299" s="221">
        <v>299</v>
      </c>
      <c r="B299" s="7" t="s">
        <v>1370</v>
      </c>
      <c r="C299" s="222">
        <v>0</v>
      </c>
      <c r="D299" s="222">
        <v>0</v>
      </c>
    </row>
    <row r="300" spans="1:4" ht="27.75" customHeight="1">
      <c r="A300" s="221">
        <v>300</v>
      </c>
      <c r="B300" s="7" t="s">
        <v>1371</v>
      </c>
      <c r="C300" s="222">
        <v>0</v>
      </c>
      <c r="D300" s="222">
        <v>0</v>
      </c>
    </row>
    <row r="301" spans="1:4" ht="27.75" customHeight="1">
      <c r="A301" s="221">
        <v>301</v>
      </c>
      <c r="B301" s="7" t="s">
        <v>1372</v>
      </c>
      <c r="C301" s="222">
        <v>0</v>
      </c>
      <c r="D301" s="222">
        <v>0</v>
      </c>
    </row>
    <row r="302" spans="1:4" ht="27.75" customHeight="1">
      <c r="A302" s="221">
        <v>302</v>
      </c>
      <c r="B302" s="7" t="s">
        <v>1373</v>
      </c>
      <c r="C302" s="222">
        <v>0</v>
      </c>
      <c r="D302" s="222">
        <v>0</v>
      </c>
    </row>
    <row r="303" spans="1:4" ht="27.75" customHeight="1">
      <c r="A303" s="221">
        <v>303</v>
      </c>
      <c r="B303" s="7" t="s">
        <v>1374</v>
      </c>
      <c r="C303" s="222">
        <v>0</v>
      </c>
      <c r="D303" s="222">
        <v>0</v>
      </c>
    </row>
    <row r="304" spans="1:4" ht="27.75" customHeight="1">
      <c r="A304" s="221">
        <v>304</v>
      </c>
      <c r="B304" s="7" t="s">
        <v>1375</v>
      </c>
      <c r="C304" s="222">
        <v>0</v>
      </c>
      <c r="D304" s="222">
        <v>0</v>
      </c>
    </row>
    <row r="305" spans="1:4" ht="27.75" customHeight="1">
      <c r="A305" s="221">
        <v>305</v>
      </c>
      <c r="B305" s="7" t="s">
        <v>1376</v>
      </c>
      <c r="C305" s="222">
        <v>0</v>
      </c>
      <c r="D305" s="222">
        <v>0</v>
      </c>
    </row>
    <row r="306" spans="1:4" ht="27.75" customHeight="1">
      <c r="A306" s="221">
        <v>306</v>
      </c>
      <c r="B306" s="7" t="s">
        <v>1377</v>
      </c>
      <c r="C306" s="222">
        <v>0</v>
      </c>
      <c r="D306" s="222">
        <v>0</v>
      </c>
    </row>
    <row r="307" spans="1:4" ht="27.75" customHeight="1">
      <c r="A307" s="221">
        <v>307</v>
      </c>
      <c r="B307" s="7" t="s">
        <v>1378</v>
      </c>
      <c r="C307" s="222">
        <v>0</v>
      </c>
      <c r="D307" s="222">
        <v>0</v>
      </c>
    </row>
    <row r="308" spans="1:4" ht="27.75" customHeight="1">
      <c r="A308" s="221">
        <v>308</v>
      </c>
      <c r="B308" s="7" t="s">
        <v>1379</v>
      </c>
      <c r="C308" s="222">
        <v>0</v>
      </c>
      <c r="D308" s="222">
        <v>0</v>
      </c>
    </row>
    <row r="309" spans="1:4" ht="27.75" customHeight="1">
      <c r="A309" s="221">
        <v>309</v>
      </c>
      <c r="B309" s="7" t="s">
        <v>1380</v>
      </c>
      <c r="C309" s="222">
        <v>0</v>
      </c>
      <c r="D309" s="222">
        <v>0</v>
      </c>
    </row>
    <row r="310" spans="1:4" ht="27.75" customHeight="1">
      <c r="A310" s="221">
        <v>310</v>
      </c>
      <c r="B310" s="7" t="s">
        <v>1381</v>
      </c>
      <c r="C310" s="222">
        <v>0</v>
      </c>
      <c r="D310" s="222">
        <v>0</v>
      </c>
    </row>
    <row r="311" spans="1:4" ht="27.75" customHeight="1">
      <c r="A311" s="221">
        <v>311</v>
      </c>
      <c r="B311" s="7" t="s">
        <v>1382</v>
      </c>
      <c r="C311" s="222">
        <v>0</v>
      </c>
      <c r="D311" s="222">
        <v>0</v>
      </c>
    </row>
    <row r="312" spans="1:4" ht="27.75" customHeight="1">
      <c r="A312" s="221">
        <v>312</v>
      </c>
      <c r="B312" s="7" t="s">
        <v>1383</v>
      </c>
      <c r="C312" s="222">
        <v>0</v>
      </c>
      <c r="D312" s="222">
        <v>0</v>
      </c>
    </row>
    <row r="313" spans="1:4" ht="27.75" customHeight="1">
      <c r="A313" s="221">
        <v>313</v>
      </c>
      <c r="B313" s="7" t="s">
        <v>1384</v>
      </c>
      <c r="C313" s="222">
        <v>0</v>
      </c>
      <c r="D313" s="222">
        <v>0</v>
      </c>
    </row>
    <row r="314" spans="1:4" ht="27.75" customHeight="1">
      <c r="A314" s="221">
        <v>314</v>
      </c>
      <c r="B314" s="7" t="s">
        <v>1385</v>
      </c>
      <c r="C314" s="222">
        <v>0</v>
      </c>
      <c r="D314" s="222">
        <v>0</v>
      </c>
    </row>
    <row r="315" spans="1:4" ht="27.75" customHeight="1">
      <c r="A315" s="221">
        <v>315</v>
      </c>
      <c r="B315" s="7" t="s">
        <v>1386</v>
      </c>
      <c r="C315" s="222">
        <v>0</v>
      </c>
      <c r="D315" s="222">
        <v>0</v>
      </c>
    </row>
    <row r="316" spans="1:4" ht="27.75" customHeight="1">
      <c r="A316" s="221">
        <v>316</v>
      </c>
      <c r="B316" s="7" t="s">
        <v>1387</v>
      </c>
      <c r="C316" s="222">
        <v>0</v>
      </c>
      <c r="D316" s="222">
        <v>0</v>
      </c>
    </row>
    <row r="317" spans="1:4" ht="27.75" customHeight="1">
      <c r="A317" s="221">
        <v>317</v>
      </c>
      <c r="B317" s="7" t="s">
        <v>1388</v>
      </c>
      <c r="C317" s="222">
        <v>0</v>
      </c>
      <c r="D317" s="222">
        <v>0</v>
      </c>
    </row>
    <row r="318" spans="1:4" ht="27.75" customHeight="1">
      <c r="A318" s="221">
        <v>318</v>
      </c>
      <c r="B318" s="7" t="s">
        <v>1389</v>
      </c>
      <c r="C318" s="222">
        <v>0</v>
      </c>
      <c r="D318" s="222">
        <v>0</v>
      </c>
    </row>
    <row r="319" spans="1:4" ht="27.75" customHeight="1">
      <c r="A319" s="221">
        <v>319</v>
      </c>
      <c r="B319" s="7" t="s">
        <v>1390</v>
      </c>
      <c r="C319" s="222">
        <v>0</v>
      </c>
      <c r="D319" s="222">
        <v>0</v>
      </c>
    </row>
    <row r="320" spans="1:4" ht="27.75" customHeight="1">
      <c r="A320" s="221">
        <v>320</v>
      </c>
      <c r="B320" s="7" t="s">
        <v>1391</v>
      </c>
      <c r="C320" s="222">
        <v>0</v>
      </c>
      <c r="D320" s="222">
        <v>0</v>
      </c>
    </row>
    <row r="321" spans="1:4" ht="27.75" customHeight="1">
      <c r="A321" s="221">
        <v>321</v>
      </c>
      <c r="B321" s="7" t="s">
        <v>1392</v>
      </c>
      <c r="C321" s="222">
        <v>0</v>
      </c>
      <c r="D321" s="222">
        <v>0</v>
      </c>
    </row>
    <row r="322" spans="1:4" ht="27.75" customHeight="1">
      <c r="A322" s="221">
        <v>322</v>
      </c>
      <c r="B322" s="7" t="s">
        <v>1393</v>
      </c>
      <c r="C322" s="222">
        <v>0</v>
      </c>
      <c r="D322" s="222">
        <v>0</v>
      </c>
    </row>
    <row r="323" spans="1:4" ht="27.75" customHeight="1">
      <c r="A323" s="221">
        <v>323</v>
      </c>
      <c r="B323" s="7" t="s">
        <v>1394</v>
      </c>
      <c r="C323" s="222">
        <v>0</v>
      </c>
      <c r="D323" s="222">
        <v>0</v>
      </c>
    </row>
    <row r="324" spans="1:4" ht="27.75" customHeight="1">
      <c r="A324" s="221">
        <v>324</v>
      </c>
      <c r="B324" s="7" t="s">
        <v>1395</v>
      </c>
      <c r="C324" s="222">
        <v>0</v>
      </c>
      <c r="D324" s="222">
        <v>0</v>
      </c>
    </row>
    <row r="325" spans="1:4" ht="27.75" customHeight="1">
      <c r="A325" s="221">
        <v>325</v>
      </c>
      <c r="B325" s="7" t="s">
        <v>1396</v>
      </c>
      <c r="C325" s="222">
        <v>0</v>
      </c>
      <c r="D325" s="222">
        <v>0</v>
      </c>
    </row>
    <row r="326" spans="1:4" ht="27.75" customHeight="1">
      <c r="A326" s="221">
        <v>326</v>
      </c>
      <c r="B326" s="7" t="s">
        <v>1397</v>
      </c>
      <c r="C326" s="222">
        <v>0</v>
      </c>
      <c r="D326" s="222">
        <v>0</v>
      </c>
    </row>
    <row r="327" spans="1:4" ht="27.75" customHeight="1">
      <c r="A327" s="221">
        <v>327</v>
      </c>
      <c r="B327" s="7" t="s">
        <v>1398</v>
      </c>
      <c r="C327" s="222">
        <v>0</v>
      </c>
      <c r="D327" s="222">
        <v>0</v>
      </c>
    </row>
    <row r="328" spans="1:4" ht="27.75" customHeight="1">
      <c r="A328" s="221">
        <v>328</v>
      </c>
      <c r="B328" s="7" t="s">
        <v>1399</v>
      </c>
      <c r="C328" s="222">
        <v>0</v>
      </c>
      <c r="D328" s="222">
        <v>0</v>
      </c>
    </row>
    <row r="329" spans="1:4" ht="27.75" customHeight="1">
      <c r="A329" s="221">
        <v>329</v>
      </c>
      <c r="B329" s="7" t="s">
        <v>1400</v>
      </c>
      <c r="C329" s="222">
        <v>0</v>
      </c>
      <c r="D329" s="222">
        <v>0</v>
      </c>
    </row>
    <row r="330" spans="1:4" ht="27.75" customHeight="1">
      <c r="A330" s="221">
        <v>330</v>
      </c>
      <c r="B330" s="7" t="s">
        <v>1401</v>
      </c>
      <c r="C330" s="222">
        <v>0</v>
      </c>
      <c r="D330" s="222">
        <v>0</v>
      </c>
    </row>
    <row r="331" spans="1:4" ht="27.75" customHeight="1">
      <c r="A331" s="221">
        <v>331</v>
      </c>
      <c r="B331" s="7" t="s">
        <v>1402</v>
      </c>
      <c r="C331" s="222">
        <v>0</v>
      </c>
      <c r="D331" s="222">
        <v>0</v>
      </c>
    </row>
    <row r="332" spans="1:4" ht="27.75" customHeight="1">
      <c r="A332" s="221">
        <v>332</v>
      </c>
      <c r="B332" s="7" t="s">
        <v>1403</v>
      </c>
      <c r="C332" s="222">
        <v>0</v>
      </c>
      <c r="D332" s="222">
        <v>0</v>
      </c>
    </row>
    <row r="333" spans="1:4" ht="27.75" customHeight="1">
      <c r="A333" s="221">
        <v>333</v>
      </c>
      <c r="B333" s="7" t="s">
        <v>1404</v>
      </c>
      <c r="C333" s="222">
        <v>0</v>
      </c>
      <c r="D333" s="222">
        <v>0</v>
      </c>
    </row>
    <row r="334" spans="1:4" ht="27.75" customHeight="1">
      <c r="A334" s="221">
        <v>334</v>
      </c>
      <c r="B334" s="7" t="s">
        <v>1405</v>
      </c>
      <c r="C334" s="222">
        <v>11.3040236812537</v>
      </c>
      <c r="D334" s="222">
        <v>0</v>
      </c>
    </row>
    <row r="335" spans="1:4" ht="27.75" customHeight="1">
      <c r="A335" s="221">
        <v>335</v>
      </c>
      <c r="B335" s="7" t="s">
        <v>1406</v>
      </c>
      <c r="C335" s="222">
        <v>0</v>
      </c>
      <c r="D335" s="222">
        <v>0</v>
      </c>
    </row>
    <row r="336" spans="1:4" ht="27.75" customHeight="1">
      <c r="A336" s="221">
        <v>336</v>
      </c>
      <c r="B336" s="7" t="s">
        <v>1407</v>
      </c>
      <c r="C336" s="222">
        <v>0</v>
      </c>
      <c r="D336" s="222">
        <v>0</v>
      </c>
    </row>
    <row r="337" spans="1:4" ht="27.75" customHeight="1">
      <c r="A337" s="221">
        <v>337</v>
      </c>
      <c r="B337" s="7" t="s">
        <v>1408</v>
      </c>
      <c r="C337" s="222">
        <v>0</v>
      </c>
      <c r="D337" s="222">
        <v>0</v>
      </c>
    </row>
    <row r="338" spans="1:4" ht="27.75" customHeight="1">
      <c r="A338" s="221">
        <v>338</v>
      </c>
      <c r="B338" s="7" t="s">
        <v>1409</v>
      </c>
      <c r="C338" s="222">
        <v>0</v>
      </c>
      <c r="D338" s="222">
        <v>0</v>
      </c>
    </row>
    <row r="339" spans="1:4" ht="27.75" customHeight="1">
      <c r="A339" s="221">
        <v>339</v>
      </c>
      <c r="B339" s="7" t="s">
        <v>1410</v>
      </c>
      <c r="C339" s="222">
        <v>0</v>
      </c>
      <c r="D339" s="222">
        <v>0</v>
      </c>
    </row>
    <row r="340" spans="1:4" ht="27.75" customHeight="1">
      <c r="A340" s="221">
        <v>340</v>
      </c>
      <c r="B340" s="7" t="s">
        <v>1411</v>
      </c>
      <c r="C340" s="222">
        <v>0</v>
      </c>
      <c r="D340" s="222">
        <v>0</v>
      </c>
    </row>
    <row r="341" spans="1:4" ht="27.75" customHeight="1">
      <c r="A341" s="221">
        <v>341</v>
      </c>
      <c r="B341" s="7" t="s">
        <v>1412</v>
      </c>
      <c r="C341" s="222">
        <v>0</v>
      </c>
      <c r="D341" s="222">
        <v>0</v>
      </c>
    </row>
    <row r="342" spans="1:4" ht="27.75" customHeight="1">
      <c r="A342" s="221">
        <v>342</v>
      </c>
      <c r="B342" s="7" t="s">
        <v>1413</v>
      </c>
      <c r="C342" s="222">
        <v>0</v>
      </c>
      <c r="D342" s="222">
        <v>0</v>
      </c>
    </row>
    <row r="343" spans="1:4" ht="27.75" customHeight="1">
      <c r="A343" s="221">
        <v>343</v>
      </c>
      <c r="B343" s="7" t="s">
        <v>1414</v>
      </c>
      <c r="C343" s="222">
        <v>0</v>
      </c>
      <c r="D343" s="222">
        <v>0</v>
      </c>
    </row>
    <row r="344" spans="1:4" ht="27.75" customHeight="1">
      <c r="A344" s="221">
        <v>344</v>
      </c>
      <c r="B344" s="7" t="s">
        <v>1415</v>
      </c>
      <c r="C344" s="222">
        <v>0</v>
      </c>
      <c r="D344" s="222">
        <v>0</v>
      </c>
    </row>
    <row r="345" spans="1:4" ht="27.75" customHeight="1">
      <c r="A345" s="221">
        <v>345</v>
      </c>
      <c r="B345" s="7" t="s">
        <v>1416</v>
      </c>
      <c r="C345" s="222">
        <v>0</v>
      </c>
      <c r="D345" s="222">
        <v>0</v>
      </c>
    </row>
    <row r="346" spans="1:4" ht="27.75" customHeight="1">
      <c r="A346" s="221">
        <v>346</v>
      </c>
      <c r="B346" s="7" t="s">
        <v>1417</v>
      </c>
      <c r="C346" s="222">
        <v>0</v>
      </c>
      <c r="D346" s="222">
        <v>0</v>
      </c>
    </row>
    <row r="347" spans="1:4" ht="27.75" customHeight="1">
      <c r="A347" s="221">
        <v>347</v>
      </c>
      <c r="B347" s="7" t="s">
        <v>1418</v>
      </c>
      <c r="C347" s="222">
        <v>0</v>
      </c>
      <c r="D347" s="222">
        <v>0</v>
      </c>
    </row>
    <row r="348" spans="1:4" ht="27.75" customHeight="1">
      <c r="A348" s="221">
        <v>348</v>
      </c>
      <c r="B348" s="7" t="s">
        <v>1419</v>
      </c>
      <c r="C348" s="222">
        <v>0</v>
      </c>
      <c r="D348" s="222">
        <v>0</v>
      </c>
    </row>
    <row r="349" spans="1:4" ht="27.75" customHeight="1">
      <c r="A349" s="221">
        <v>349</v>
      </c>
      <c r="B349" s="7" t="s">
        <v>1420</v>
      </c>
      <c r="C349" s="222">
        <v>0</v>
      </c>
      <c r="D349" s="222">
        <v>0</v>
      </c>
    </row>
    <row r="350" spans="1:4" ht="27.75" customHeight="1">
      <c r="A350" s="221">
        <v>350</v>
      </c>
      <c r="B350" s="7" t="s">
        <v>1421</v>
      </c>
      <c r="C350" s="222">
        <v>0</v>
      </c>
      <c r="D350" s="222">
        <v>0</v>
      </c>
    </row>
    <row r="351" spans="1:4" ht="27.75" customHeight="1">
      <c r="A351" s="221">
        <v>351</v>
      </c>
      <c r="B351" s="7" t="s">
        <v>1422</v>
      </c>
      <c r="C351" s="222">
        <v>2.1135654895021601</v>
      </c>
      <c r="D351" s="222">
        <v>0</v>
      </c>
    </row>
    <row r="352" spans="1:4" ht="27.75" customHeight="1">
      <c r="A352" s="221">
        <v>352</v>
      </c>
      <c r="B352" s="7" t="s">
        <v>1423</v>
      </c>
      <c r="C352" s="222">
        <v>0</v>
      </c>
      <c r="D352" s="222">
        <v>0</v>
      </c>
    </row>
    <row r="353" spans="1:4" ht="27.75" customHeight="1">
      <c r="A353" s="221">
        <v>353</v>
      </c>
      <c r="B353" s="7" t="s">
        <v>1424</v>
      </c>
      <c r="C353" s="222">
        <v>0</v>
      </c>
      <c r="D353" s="222">
        <v>0</v>
      </c>
    </row>
    <row r="354" spans="1:4" ht="27.75" customHeight="1">
      <c r="A354" s="221">
        <v>354</v>
      </c>
      <c r="B354" s="7" t="s">
        <v>1425</v>
      </c>
      <c r="C354" s="222">
        <v>0</v>
      </c>
      <c r="D354" s="222">
        <v>0</v>
      </c>
    </row>
    <row r="355" spans="1:4" ht="27.75" customHeight="1">
      <c r="A355" s="221">
        <v>355</v>
      </c>
      <c r="B355" s="7" t="s">
        <v>1426</v>
      </c>
      <c r="C355" s="222">
        <v>0</v>
      </c>
      <c r="D355" s="222">
        <v>0</v>
      </c>
    </row>
    <row r="356" spans="1:4" ht="27.75" customHeight="1">
      <c r="A356" s="221">
        <v>356</v>
      </c>
      <c r="B356" s="7" t="s">
        <v>1427</v>
      </c>
      <c r="C356" s="222">
        <v>0</v>
      </c>
      <c r="D356" s="222">
        <v>0</v>
      </c>
    </row>
    <row r="357" spans="1:4" ht="27.75" customHeight="1">
      <c r="A357" s="221">
        <v>357</v>
      </c>
      <c r="B357" s="7" t="s">
        <v>1428</v>
      </c>
      <c r="C357" s="222">
        <v>0</v>
      </c>
      <c r="D357" s="222">
        <v>0</v>
      </c>
    </row>
    <row r="358" spans="1:4" ht="27.75" customHeight="1">
      <c r="A358" s="221">
        <v>358</v>
      </c>
      <c r="B358" s="7" t="s">
        <v>1429</v>
      </c>
      <c r="C358" s="222">
        <v>0</v>
      </c>
      <c r="D358" s="222">
        <v>0</v>
      </c>
    </row>
    <row r="359" spans="1:4" ht="27.75" customHeight="1">
      <c r="A359" s="221">
        <v>359</v>
      </c>
      <c r="B359" s="7" t="s">
        <v>1430</v>
      </c>
      <c r="C359" s="222">
        <v>0</v>
      </c>
      <c r="D359" s="222">
        <v>0</v>
      </c>
    </row>
    <row r="360" spans="1:4" ht="27.75" customHeight="1">
      <c r="A360" s="221">
        <v>360</v>
      </c>
      <c r="B360" s="7" t="s">
        <v>1431</v>
      </c>
      <c r="C360" s="222">
        <v>0</v>
      </c>
      <c r="D360" s="222">
        <v>0</v>
      </c>
    </row>
    <row r="361" spans="1:4" ht="27.75" customHeight="1">
      <c r="A361" s="221">
        <v>361</v>
      </c>
      <c r="B361" s="7" t="s">
        <v>1432</v>
      </c>
      <c r="C361" s="222">
        <v>0</v>
      </c>
      <c r="D361" s="222">
        <v>0</v>
      </c>
    </row>
    <row r="362" spans="1:4" ht="27.75" customHeight="1">
      <c r="A362" s="221">
        <v>362</v>
      </c>
      <c r="B362" s="7" t="s">
        <v>1433</v>
      </c>
      <c r="C362" s="222">
        <v>0</v>
      </c>
      <c r="D362" s="222">
        <v>0</v>
      </c>
    </row>
    <row r="363" spans="1:4" ht="27.75" customHeight="1">
      <c r="A363" s="221">
        <v>363</v>
      </c>
      <c r="B363" s="7" t="s">
        <v>1434</v>
      </c>
      <c r="C363" s="222">
        <v>0</v>
      </c>
      <c r="D363" s="222">
        <v>0</v>
      </c>
    </row>
    <row r="364" spans="1:4" ht="27.75" customHeight="1">
      <c r="A364" s="221">
        <v>364</v>
      </c>
      <c r="B364" s="7" t="s">
        <v>1435</v>
      </c>
      <c r="C364" s="222">
        <v>0</v>
      </c>
      <c r="D364" s="222">
        <v>0</v>
      </c>
    </row>
    <row r="365" spans="1:4" ht="27.75" customHeight="1">
      <c r="A365" s="221">
        <v>365</v>
      </c>
      <c r="B365" s="7" t="s">
        <v>1436</v>
      </c>
      <c r="C365" s="222">
        <v>0</v>
      </c>
      <c r="D365" s="222">
        <v>0</v>
      </c>
    </row>
    <row r="366" spans="1:4" ht="27.75" customHeight="1">
      <c r="A366" s="221">
        <v>366</v>
      </c>
      <c r="B366" s="7" t="s">
        <v>1437</v>
      </c>
      <c r="C366" s="222">
        <v>0</v>
      </c>
      <c r="D366" s="222">
        <v>0</v>
      </c>
    </row>
    <row r="367" spans="1:4" ht="27.75" customHeight="1">
      <c r="A367" s="221">
        <v>367</v>
      </c>
      <c r="B367" s="7" t="s">
        <v>1438</v>
      </c>
      <c r="C367" s="222">
        <v>0</v>
      </c>
      <c r="D367" s="222">
        <v>0</v>
      </c>
    </row>
    <row r="368" spans="1:4" ht="27.75" customHeight="1">
      <c r="A368" s="221">
        <v>368</v>
      </c>
      <c r="B368" s="7" t="s">
        <v>1439</v>
      </c>
      <c r="C368" s="222">
        <v>0</v>
      </c>
      <c r="D368" s="222">
        <v>0</v>
      </c>
    </row>
    <row r="369" spans="1:4" ht="27.75" customHeight="1">
      <c r="A369" s="221">
        <v>369</v>
      </c>
      <c r="B369" s="7" t="s">
        <v>1440</v>
      </c>
      <c r="C369" s="222">
        <v>0</v>
      </c>
      <c r="D369" s="222">
        <v>0</v>
      </c>
    </row>
    <row r="370" spans="1:4" ht="27.75" customHeight="1">
      <c r="A370" s="221">
        <v>370</v>
      </c>
      <c r="B370" s="7" t="s">
        <v>1441</v>
      </c>
      <c r="C370" s="222">
        <v>0</v>
      </c>
      <c r="D370" s="222">
        <v>0</v>
      </c>
    </row>
    <row r="371" spans="1:4" ht="27.75" customHeight="1">
      <c r="A371" s="221">
        <v>371</v>
      </c>
      <c r="B371" s="7" t="s">
        <v>1442</v>
      </c>
      <c r="C371" s="222">
        <v>0</v>
      </c>
      <c r="D371" s="222">
        <v>0</v>
      </c>
    </row>
    <row r="372" spans="1:4" ht="27.75" customHeight="1">
      <c r="A372" s="221">
        <v>372</v>
      </c>
      <c r="B372" s="7" t="s">
        <v>1443</v>
      </c>
      <c r="C372" s="222">
        <v>0</v>
      </c>
      <c r="D372" s="222">
        <v>0</v>
      </c>
    </row>
    <row r="373" spans="1:4" ht="27.75" customHeight="1">
      <c r="A373" s="221">
        <v>373</v>
      </c>
      <c r="B373" s="7" t="s">
        <v>1444</v>
      </c>
      <c r="C373" s="222">
        <v>0</v>
      </c>
      <c r="D373" s="222">
        <v>0</v>
      </c>
    </row>
    <row r="374" spans="1:4" ht="27.75" customHeight="1">
      <c r="A374" s="221">
        <v>374</v>
      </c>
      <c r="B374" s="7" t="s">
        <v>1445</v>
      </c>
      <c r="C374" s="222">
        <v>0</v>
      </c>
      <c r="D374" s="222">
        <v>0</v>
      </c>
    </row>
    <row r="375" spans="1:4" ht="27.75" customHeight="1">
      <c r="A375" s="221">
        <v>375</v>
      </c>
      <c r="B375" s="7" t="s">
        <v>1446</v>
      </c>
      <c r="C375" s="222">
        <v>0</v>
      </c>
      <c r="D375" s="222">
        <v>0</v>
      </c>
    </row>
    <row r="376" spans="1:4" ht="27.75" customHeight="1">
      <c r="A376" s="221">
        <v>376</v>
      </c>
      <c r="B376" s="7" t="s">
        <v>1447</v>
      </c>
      <c r="C376" s="222">
        <v>0</v>
      </c>
      <c r="D376" s="222">
        <v>0</v>
      </c>
    </row>
    <row r="377" spans="1:4" ht="27.75" customHeight="1">
      <c r="A377" s="221">
        <v>377</v>
      </c>
      <c r="B377" s="7" t="s">
        <v>1448</v>
      </c>
      <c r="C377" s="222">
        <v>0</v>
      </c>
      <c r="D377" s="222">
        <v>0</v>
      </c>
    </row>
    <row r="378" spans="1:4" ht="27.75" customHeight="1">
      <c r="A378" s="221">
        <v>378</v>
      </c>
      <c r="B378" s="7" t="s">
        <v>1449</v>
      </c>
      <c r="C378" s="222">
        <v>0</v>
      </c>
      <c r="D378" s="222">
        <v>0</v>
      </c>
    </row>
    <row r="379" spans="1:4" ht="27.75" customHeight="1">
      <c r="A379" s="221">
        <v>379</v>
      </c>
      <c r="B379" s="7" t="s">
        <v>1450</v>
      </c>
      <c r="C379" s="222">
        <v>0</v>
      </c>
      <c r="D379" s="222">
        <v>0</v>
      </c>
    </row>
    <row r="380" spans="1:4" ht="27.75" customHeight="1">
      <c r="A380" s="221">
        <v>380</v>
      </c>
      <c r="B380" s="7" t="s">
        <v>1451</v>
      </c>
      <c r="C380" s="222">
        <v>0</v>
      </c>
      <c r="D380" s="222">
        <v>0</v>
      </c>
    </row>
    <row r="381" spans="1:4" ht="27.75" customHeight="1">
      <c r="A381" s="221">
        <v>381</v>
      </c>
      <c r="B381" s="7" t="s">
        <v>1452</v>
      </c>
      <c r="C381" s="222">
        <v>0</v>
      </c>
      <c r="D381" s="222">
        <v>0</v>
      </c>
    </row>
    <row r="382" spans="1:4" ht="27.75" customHeight="1">
      <c r="A382" s="221">
        <v>382</v>
      </c>
      <c r="B382" s="7" t="s">
        <v>1453</v>
      </c>
      <c r="C382" s="222">
        <v>0</v>
      </c>
      <c r="D382" s="222">
        <v>0</v>
      </c>
    </row>
    <row r="383" spans="1:4" ht="27.75" customHeight="1">
      <c r="A383" s="221">
        <v>383</v>
      </c>
      <c r="B383" s="7" t="s">
        <v>1454</v>
      </c>
      <c r="C383" s="222">
        <v>0</v>
      </c>
      <c r="D383" s="222">
        <v>0</v>
      </c>
    </row>
    <row r="384" spans="1:4" ht="27.75" customHeight="1">
      <c r="A384" s="221">
        <v>384</v>
      </c>
      <c r="B384" s="7" t="s">
        <v>1455</v>
      </c>
      <c r="C384" s="222">
        <v>0</v>
      </c>
      <c r="D384" s="222">
        <v>0</v>
      </c>
    </row>
    <row r="385" spans="1:4" ht="27.75" customHeight="1">
      <c r="A385" s="221">
        <v>385</v>
      </c>
      <c r="B385" s="7" t="s">
        <v>1456</v>
      </c>
      <c r="C385" s="222">
        <v>0</v>
      </c>
      <c r="D385" s="222">
        <v>0</v>
      </c>
    </row>
    <row r="386" spans="1:4" ht="27.75" customHeight="1">
      <c r="A386" s="221">
        <v>386</v>
      </c>
      <c r="B386" s="7" t="s">
        <v>1457</v>
      </c>
      <c r="C386" s="222">
        <v>0</v>
      </c>
      <c r="D386" s="222">
        <v>0</v>
      </c>
    </row>
    <row r="387" spans="1:4" ht="27.75" customHeight="1">
      <c r="A387" s="221">
        <v>387</v>
      </c>
      <c r="B387" s="7" t="s">
        <v>1458</v>
      </c>
      <c r="C387" s="222">
        <v>0</v>
      </c>
      <c r="D387" s="222">
        <v>0</v>
      </c>
    </row>
    <row r="388" spans="1:4" ht="27.75" customHeight="1">
      <c r="A388" s="221">
        <v>388</v>
      </c>
      <c r="B388" s="7" t="s">
        <v>1459</v>
      </c>
      <c r="C388" s="222">
        <v>0</v>
      </c>
      <c r="D388" s="222">
        <v>0</v>
      </c>
    </row>
    <row r="389" spans="1:4" ht="27.75" customHeight="1">
      <c r="A389" s="221">
        <v>389</v>
      </c>
      <c r="B389" s="7" t="s">
        <v>1460</v>
      </c>
      <c r="C389" s="222">
        <v>0</v>
      </c>
      <c r="D389" s="222">
        <v>0</v>
      </c>
    </row>
    <row r="390" spans="1:4" ht="27.75" customHeight="1">
      <c r="A390" s="221">
        <v>390</v>
      </c>
      <c r="B390" s="7" t="s">
        <v>1461</v>
      </c>
      <c r="C390" s="222">
        <v>0</v>
      </c>
      <c r="D390" s="222">
        <v>0</v>
      </c>
    </row>
    <row r="391" spans="1:4" ht="27.75" customHeight="1">
      <c r="A391" s="221">
        <v>391</v>
      </c>
      <c r="B391" s="7" t="s">
        <v>1462</v>
      </c>
      <c r="C391" s="222">
        <v>0</v>
      </c>
      <c r="D391" s="222">
        <v>0</v>
      </c>
    </row>
    <row r="392" spans="1:4" ht="27.75" customHeight="1">
      <c r="A392" s="221">
        <v>392</v>
      </c>
      <c r="B392" s="7" t="s">
        <v>1463</v>
      </c>
      <c r="C392" s="222">
        <v>0</v>
      </c>
      <c r="D392" s="222">
        <v>0</v>
      </c>
    </row>
    <row r="393" spans="1:4" ht="27.75" customHeight="1">
      <c r="A393" s="221">
        <v>393</v>
      </c>
      <c r="B393" s="7" t="s">
        <v>1464</v>
      </c>
      <c r="C393" s="222">
        <v>0</v>
      </c>
      <c r="D393" s="222">
        <v>0</v>
      </c>
    </row>
    <row r="394" spans="1:4" ht="27.75" customHeight="1">
      <c r="A394" s="221">
        <v>394</v>
      </c>
      <c r="B394" s="7" t="s">
        <v>1465</v>
      </c>
      <c r="C394" s="222">
        <v>0</v>
      </c>
      <c r="D394" s="222">
        <v>0</v>
      </c>
    </row>
    <row r="395" spans="1:4" ht="27.75" customHeight="1">
      <c r="A395" s="221">
        <v>395</v>
      </c>
      <c r="B395" s="7" t="s">
        <v>1466</v>
      </c>
      <c r="C395" s="222">
        <v>0</v>
      </c>
      <c r="D395" s="222">
        <v>0</v>
      </c>
    </row>
    <row r="396" spans="1:4" ht="27.75" customHeight="1">
      <c r="A396" s="221">
        <v>396</v>
      </c>
      <c r="B396" s="7" t="s">
        <v>1467</v>
      </c>
      <c r="C396" s="222">
        <v>0</v>
      </c>
      <c r="D396" s="222">
        <v>0</v>
      </c>
    </row>
    <row r="397" spans="1:4" ht="27.75" customHeight="1">
      <c r="A397" s="221">
        <v>397</v>
      </c>
      <c r="B397" s="7" t="s">
        <v>1468</v>
      </c>
      <c r="C397" s="222">
        <v>0</v>
      </c>
      <c r="D397" s="222">
        <v>0</v>
      </c>
    </row>
    <row r="398" spans="1:4" ht="27.75" customHeight="1">
      <c r="A398" s="221">
        <v>398</v>
      </c>
      <c r="B398" s="7" t="s">
        <v>1469</v>
      </c>
      <c r="C398" s="222">
        <v>0</v>
      </c>
      <c r="D398" s="222">
        <v>0</v>
      </c>
    </row>
    <row r="399" spans="1:4" ht="27.75" customHeight="1">
      <c r="A399" s="221">
        <v>399</v>
      </c>
      <c r="B399" s="7" t="s">
        <v>1470</v>
      </c>
      <c r="C399" s="222">
        <v>0</v>
      </c>
      <c r="D399" s="222">
        <v>0</v>
      </c>
    </row>
    <row r="400" spans="1:4" ht="27.75" customHeight="1">
      <c r="A400" s="221">
        <v>400</v>
      </c>
      <c r="B400" s="7" t="s">
        <v>1471</v>
      </c>
      <c r="C400" s="222">
        <v>0</v>
      </c>
      <c r="D400" s="222">
        <v>0</v>
      </c>
    </row>
    <row r="401" spans="1:4" ht="27.75" customHeight="1">
      <c r="A401" s="221">
        <v>401</v>
      </c>
      <c r="B401" s="7" t="s">
        <v>1472</v>
      </c>
      <c r="C401" s="222">
        <v>0</v>
      </c>
      <c r="D401" s="222">
        <v>0</v>
      </c>
    </row>
    <row r="402" spans="1:4" ht="27.75" customHeight="1">
      <c r="A402" s="221">
        <v>402</v>
      </c>
      <c r="B402" s="7" t="s">
        <v>1473</v>
      </c>
      <c r="C402" s="222">
        <v>0</v>
      </c>
      <c r="D402" s="222">
        <v>0</v>
      </c>
    </row>
    <row r="403" spans="1:4" ht="27.75" customHeight="1">
      <c r="A403" s="221">
        <v>403</v>
      </c>
      <c r="B403" s="7" t="s">
        <v>1474</v>
      </c>
      <c r="C403" s="222">
        <v>0</v>
      </c>
      <c r="D403" s="222">
        <v>0</v>
      </c>
    </row>
    <row r="404" spans="1:4" ht="27.75" customHeight="1">
      <c r="A404" s="221">
        <v>404</v>
      </c>
      <c r="B404" s="7" t="s">
        <v>1475</v>
      </c>
      <c r="C404" s="222">
        <v>0</v>
      </c>
      <c r="D404" s="222">
        <v>0</v>
      </c>
    </row>
    <row r="405" spans="1:4" ht="27.75" customHeight="1">
      <c r="A405" s="221">
        <v>405</v>
      </c>
      <c r="B405" s="7" t="s">
        <v>1476</v>
      </c>
      <c r="C405" s="222">
        <v>0</v>
      </c>
      <c r="D405" s="222">
        <v>0</v>
      </c>
    </row>
    <row r="406" spans="1:4" ht="27.75" customHeight="1">
      <c r="A406" s="221">
        <v>406</v>
      </c>
      <c r="B406" s="7" t="s">
        <v>1477</v>
      </c>
      <c r="C406" s="222">
        <v>0</v>
      </c>
      <c r="D406" s="222">
        <v>0</v>
      </c>
    </row>
    <row r="407" spans="1:4" ht="27.75" customHeight="1">
      <c r="A407" s="221">
        <v>407</v>
      </c>
      <c r="B407" s="7" t="s">
        <v>1478</v>
      </c>
      <c r="C407" s="222">
        <v>0</v>
      </c>
      <c r="D407" s="222">
        <v>0</v>
      </c>
    </row>
    <row r="408" spans="1:4" ht="27.75" customHeight="1">
      <c r="A408" s="221">
        <v>408</v>
      </c>
      <c r="B408" s="7" t="s">
        <v>1479</v>
      </c>
      <c r="C408" s="222">
        <v>0</v>
      </c>
      <c r="D408" s="222">
        <v>0</v>
      </c>
    </row>
    <row r="409" spans="1:4" ht="27.75" customHeight="1">
      <c r="A409" s="221">
        <v>409</v>
      </c>
      <c r="B409" s="7" t="s">
        <v>1480</v>
      </c>
      <c r="C409" s="222">
        <v>0</v>
      </c>
      <c r="D409" s="222">
        <v>0</v>
      </c>
    </row>
    <row r="410" spans="1:4" ht="27.75" customHeight="1">
      <c r="A410" s="221">
        <v>410</v>
      </c>
      <c r="B410" s="7" t="s">
        <v>1481</v>
      </c>
      <c r="C410" s="222">
        <v>0</v>
      </c>
      <c r="D410" s="222">
        <v>0</v>
      </c>
    </row>
    <row r="411" spans="1:4" ht="27.75" customHeight="1">
      <c r="A411" s="221">
        <v>411</v>
      </c>
      <c r="B411" s="7" t="s">
        <v>1482</v>
      </c>
      <c r="C411" s="222">
        <v>0</v>
      </c>
      <c r="D411" s="222">
        <v>0</v>
      </c>
    </row>
    <row r="412" spans="1:4" ht="27.75" customHeight="1">
      <c r="A412" s="221">
        <v>412</v>
      </c>
      <c r="B412" s="7" t="s">
        <v>1483</v>
      </c>
      <c r="C412" s="222">
        <v>0</v>
      </c>
      <c r="D412" s="222">
        <v>0</v>
      </c>
    </row>
    <row r="413" spans="1:4" ht="27.75" customHeight="1">
      <c r="A413" s="221">
        <v>413</v>
      </c>
      <c r="B413" s="7" t="s">
        <v>1484</v>
      </c>
      <c r="C413" s="222">
        <v>0</v>
      </c>
      <c r="D413" s="222">
        <v>0</v>
      </c>
    </row>
    <row r="414" spans="1:4" ht="27.75" customHeight="1">
      <c r="A414" s="221">
        <v>414</v>
      </c>
      <c r="B414" s="7" t="s">
        <v>1485</v>
      </c>
      <c r="C414" s="222">
        <v>0</v>
      </c>
      <c r="D414" s="222">
        <v>0</v>
      </c>
    </row>
    <row r="415" spans="1:4" ht="27.75" customHeight="1">
      <c r="A415" s="221">
        <v>415</v>
      </c>
      <c r="B415" s="7" t="s">
        <v>1486</v>
      </c>
      <c r="C415" s="222">
        <v>0</v>
      </c>
      <c r="D415" s="222">
        <v>0</v>
      </c>
    </row>
    <row r="416" spans="1:4" ht="27.75" customHeight="1">
      <c r="A416" s="221">
        <v>416</v>
      </c>
      <c r="B416" s="7" t="s">
        <v>1487</v>
      </c>
      <c r="C416" s="222">
        <v>0</v>
      </c>
      <c r="D416" s="222">
        <v>0</v>
      </c>
    </row>
    <row r="417" spans="1:4" ht="27.75" customHeight="1">
      <c r="A417" s="221">
        <v>417</v>
      </c>
      <c r="B417" s="7" t="s">
        <v>1488</v>
      </c>
      <c r="C417" s="222">
        <v>0</v>
      </c>
      <c r="D417" s="222">
        <v>0</v>
      </c>
    </row>
    <row r="418" spans="1:4" ht="27.75" customHeight="1">
      <c r="A418" s="221">
        <v>418</v>
      </c>
      <c r="B418" s="7" t="s">
        <v>1489</v>
      </c>
      <c r="C418" s="222">
        <v>0</v>
      </c>
      <c r="D418" s="222">
        <v>0</v>
      </c>
    </row>
    <row r="419" spans="1:4" ht="27.75" customHeight="1">
      <c r="A419" s="221">
        <v>419</v>
      </c>
      <c r="B419" s="7" t="s">
        <v>1490</v>
      </c>
      <c r="C419" s="222">
        <v>0</v>
      </c>
      <c r="D419" s="222">
        <v>0</v>
      </c>
    </row>
    <row r="420" spans="1:4" ht="27.75" customHeight="1">
      <c r="A420" s="221">
        <v>420</v>
      </c>
      <c r="B420" s="7" t="s">
        <v>1491</v>
      </c>
      <c r="C420" s="222">
        <v>0</v>
      </c>
      <c r="D420" s="222">
        <v>0</v>
      </c>
    </row>
    <row r="421" spans="1:4" ht="27.75" customHeight="1">
      <c r="A421" s="221">
        <v>421</v>
      </c>
      <c r="B421" s="7" t="s">
        <v>1492</v>
      </c>
      <c r="C421" s="222">
        <v>0</v>
      </c>
      <c r="D421" s="222">
        <v>0</v>
      </c>
    </row>
    <row r="422" spans="1:4" ht="27.75" customHeight="1">
      <c r="A422" s="221">
        <v>422</v>
      </c>
      <c r="B422" s="7" t="s">
        <v>1493</v>
      </c>
      <c r="C422" s="222">
        <v>0</v>
      </c>
      <c r="D422" s="222">
        <v>0</v>
      </c>
    </row>
    <row r="423" spans="1:4" ht="27.75" customHeight="1">
      <c r="A423" s="221">
        <v>423</v>
      </c>
      <c r="B423" s="7" t="s">
        <v>1494</v>
      </c>
      <c r="C423" s="222">
        <v>0</v>
      </c>
      <c r="D423" s="222">
        <v>0</v>
      </c>
    </row>
    <row r="424" spans="1:4" ht="27.75" customHeight="1">
      <c r="A424" s="221">
        <v>424</v>
      </c>
      <c r="B424" s="7" t="s">
        <v>1495</v>
      </c>
      <c r="C424" s="222">
        <v>0</v>
      </c>
      <c r="D424" s="222">
        <v>0</v>
      </c>
    </row>
    <row r="425" spans="1:4" ht="27.75" customHeight="1">
      <c r="A425" s="221">
        <v>425</v>
      </c>
      <c r="B425" s="7" t="s">
        <v>1496</v>
      </c>
      <c r="C425" s="222">
        <v>0</v>
      </c>
      <c r="D425" s="222">
        <v>0</v>
      </c>
    </row>
    <row r="426" spans="1:4" ht="27.75" customHeight="1">
      <c r="A426" s="221">
        <v>426</v>
      </c>
      <c r="B426" s="7" t="s">
        <v>1497</v>
      </c>
      <c r="C426" s="222">
        <v>0</v>
      </c>
      <c r="D426" s="222">
        <v>0</v>
      </c>
    </row>
    <row r="427" spans="1:4" ht="27.75" customHeight="1">
      <c r="A427" s="221">
        <v>427</v>
      </c>
      <c r="B427" s="7" t="s">
        <v>1498</v>
      </c>
      <c r="C427" s="222">
        <v>0</v>
      </c>
      <c r="D427" s="222">
        <v>0</v>
      </c>
    </row>
    <row r="428" spans="1:4" ht="27.75" customHeight="1">
      <c r="A428" s="221">
        <v>428</v>
      </c>
      <c r="B428" s="7" t="s">
        <v>1499</v>
      </c>
      <c r="C428" s="222">
        <v>0</v>
      </c>
      <c r="D428" s="222">
        <v>0</v>
      </c>
    </row>
    <row r="429" spans="1:4" ht="27.75" customHeight="1">
      <c r="A429" s="221">
        <v>429</v>
      </c>
      <c r="B429" s="7" t="s">
        <v>1500</v>
      </c>
      <c r="C429" s="222">
        <v>0</v>
      </c>
      <c r="D429" s="222">
        <v>0</v>
      </c>
    </row>
    <row r="430" spans="1:4" ht="27.75" customHeight="1">
      <c r="A430" s="221">
        <v>430</v>
      </c>
      <c r="B430" s="7" t="s">
        <v>1501</v>
      </c>
      <c r="C430" s="222">
        <v>0</v>
      </c>
      <c r="D430" s="222">
        <v>0</v>
      </c>
    </row>
    <row r="431" spans="1:4" ht="27.75" customHeight="1">
      <c r="A431" s="221">
        <v>431</v>
      </c>
      <c r="B431" s="7" t="s">
        <v>1502</v>
      </c>
      <c r="C431" s="222">
        <v>0</v>
      </c>
      <c r="D431" s="222">
        <v>0</v>
      </c>
    </row>
    <row r="432" spans="1:4" ht="27.75" customHeight="1">
      <c r="A432" s="221">
        <v>432</v>
      </c>
      <c r="B432" s="7" t="s">
        <v>1503</v>
      </c>
      <c r="C432" s="222">
        <v>0</v>
      </c>
      <c r="D432" s="222">
        <v>0</v>
      </c>
    </row>
    <row r="433" spans="1:4" ht="27.75" customHeight="1">
      <c r="A433" s="221">
        <v>433</v>
      </c>
      <c r="B433" s="7" t="s">
        <v>1504</v>
      </c>
      <c r="C433" s="222">
        <v>0</v>
      </c>
      <c r="D433" s="222">
        <v>0</v>
      </c>
    </row>
    <row r="434" spans="1:4" ht="27.75" customHeight="1">
      <c r="A434" s="221">
        <v>434</v>
      </c>
      <c r="B434" s="7" t="s">
        <v>1505</v>
      </c>
      <c r="C434" s="222">
        <v>0</v>
      </c>
      <c r="D434" s="222">
        <v>0</v>
      </c>
    </row>
    <row r="435" spans="1:4" ht="27.75" customHeight="1">
      <c r="A435" s="221">
        <v>435</v>
      </c>
      <c r="B435" s="7" t="s">
        <v>1506</v>
      </c>
      <c r="C435" s="222">
        <v>0</v>
      </c>
      <c r="D435" s="222">
        <v>0</v>
      </c>
    </row>
    <row r="436" spans="1:4" ht="27.75" customHeight="1">
      <c r="A436" s="221">
        <v>436</v>
      </c>
      <c r="B436" s="7" t="s">
        <v>1507</v>
      </c>
      <c r="C436" s="222">
        <v>0</v>
      </c>
      <c r="D436" s="222">
        <v>0</v>
      </c>
    </row>
    <row r="437" spans="1:4" ht="27.75" customHeight="1">
      <c r="A437" s="221">
        <v>437</v>
      </c>
      <c r="B437" s="7" t="s">
        <v>1508</v>
      </c>
      <c r="C437" s="222">
        <v>0</v>
      </c>
      <c r="D437" s="222">
        <v>0</v>
      </c>
    </row>
    <row r="438" spans="1:4" ht="27.75" customHeight="1">
      <c r="A438" s="221">
        <v>438</v>
      </c>
      <c r="B438" s="7" t="s">
        <v>1509</v>
      </c>
      <c r="C438" s="222">
        <v>0</v>
      </c>
      <c r="D438" s="222">
        <v>0</v>
      </c>
    </row>
    <row r="439" spans="1:4" ht="27.75" customHeight="1">
      <c r="A439" s="221">
        <v>439</v>
      </c>
      <c r="B439" s="7" t="s">
        <v>1510</v>
      </c>
      <c r="C439" s="222">
        <v>10.238488362039901</v>
      </c>
      <c r="D439" s="222">
        <v>0</v>
      </c>
    </row>
    <row r="440" spans="1:4" ht="27.75" customHeight="1">
      <c r="A440" s="221">
        <v>440</v>
      </c>
      <c r="B440" s="7" t="s">
        <v>1511</v>
      </c>
      <c r="C440" s="222">
        <v>0</v>
      </c>
      <c r="D440" s="222">
        <v>0</v>
      </c>
    </row>
    <row r="441" spans="1:4" ht="27.75" customHeight="1">
      <c r="A441" s="221">
        <v>441</v>
      </c>
      <c r="B441" s="7" t="s">
        <v>1512</v>
      </c>
      <c r="C441" s="222">
        <v>0</v>
      </c>
      <c r="D441" s="222">
        <v>0</v>
      </c>
    </row>
    <row r="442" spans="1:4" ht="27.75" customHeight="1">
      <c r="A442" s="221">
        <v>442</v>
      </c>
      <c r="B442" s="7" t="s">
        <v>1513</v>
      </c>
      <c r="C442" s="222">
        <v>6.7281494950548097</v>
      </c>
      <c r="D442" s="222">
        <v>0</v>
      </c>
    </row>
    <row r="443" spans="1:4" ht="27.75" customHeight="1">
      <c r="A443" s="221">
        <v>443</v>
      </c>
      <c r="B443" s="7" t="s">
        <v>1514</v>
      </c>
      <c r="C443" s="222">
        <v>0</v>
      </c>
      <c r="D443" s="222">
        <v>0</v>
      </c>
    </row>
    <row r="444" spans="1:4" ht="27.75" customHeight="1">
      <c r="A444" s="221">
        <v>444</v>
      </c>
      <c r="B444" s="7" t="s">
        <v>1515</v>
      </c>
      <c r="C444" s="222">
        <v>0</v>
      </c>
      <c r="D444" s="222">
        <v>0</v>
      </c>
    </row>
    <row r="445" spans="1:4" ht="27.75" customHeight="1">
      <c r="A445" s="221">
        <v>445</v>
      </c>
      <c r="B445" s="7" t="s">
        <v>1516</v>
      </c>
      <c r="C445" s="222">
        <v>0</v>
      </c>
      <c r="D445" s="222">
        <v>0</v>
      </c>
    </row>
    <row r="446" spans="1:4" ht="27.75" customHeight="1">
      <c r="A446" s="221">
        <v>446</v>
      </c>
      <c r="B446" s="7" t="s">
        <v>1517</v>
      </c>
      <c r="C446" s="222">
        <v>0</v>
      </c>
      <c r="D446" s="222">
        <v>0</v>
      </c>
    </row>
    <row r="447" spans="1:4" ht="27.75" customHeight="1">
      <c r="A447" s="221">
        <v>447</v>
      </c>
      <c r="B447" s="7" t="s">
        <v>1518</v>
      </c>
      <c r="C447" s="222">
        <v>0</v>
      </c>
      <c r="D447" s="222">
        <v>0</v>
      </c>
    </row>
    <row r="448" spans="1:4" ht="27.75" customHeight="1">
      <c r="A448" s="221">
        <v>448</v>
      </c>
      <c r="B448" s="7" t="s">
        <v>1519</v>
      </c>
      <c r="C448" s="222">
        <v>0</v>
      </c>
      <c r="D448" s="222">
        <v>0</v>
      </c>
    </row>
    <row r="449" spans="1:4" ht="27.75" customHeight="1">
      <c r="A449" s="221">
        <v>449</v>
      </c>
      <c r="B449" s="7" t="s">
        <v>1520</v>
      </c>
      <c r="C449" s="222">
        <v>0</v>
      </c>
      <c r="D449" s="222">
        <v>0</v>
      </c>
    </row>
    <row r="450" spans="1:4" ht="27.75" customHeight="1">
      <c r="A450" s="221">
        <v>450</v>
      </c>
      <c r="B450" s="7" t="s">
        <v>1521</v>
      </c>
      <c r="C450" s="222">
        <v>0</v>
      </c>
      <c r="D450" s="222">
        <v>0</v>
      </c>
    </row>
    <row r="451" spans="1:4" ht="27.75" customHeight="1">
      <c r="A451" s="221">
        <v>451</v>
      </c>
      <c r="B451" s="7" t="s">
        <v>1522</v>
      </c>
      <c r="C451" s="222">
        <v>0</v>
      </c>
      <c r="D451" s="222">
        <v>0</v>
      </c>
    </row>
    <row r="452" spans="1:4" ht="27.75" customHeight="1">
      <c r="A452" s="221">
        <v>452</v>
      </c>
      <c r="B452" s="7" t="s">
        <v>1523</v>
      </c>
      <c r="C452" s="222">
        <v>0</v>
      </c>
      <c r="D452" s="222">
        <v>0</v>
      </c>
    </row>
    <row r="453" spans="1:4" ht="27.75" customHeight="1">
      <c r="A453" s="221">
        <v>453</v>
      </c>
      <c r="B453" s="7" t="s">
        <v>1524</v>
      </c>
      <c r="C453" s="222">
        <v>0</v>
      </c>
      <c r="D453" s="222">
        <v>0</v>
      </c>
    </row>
    <row r="454" spans="1:4" ht="27.75" customHeight="1">
      <c r="A454" s="221">
        <v>454</v>
      </c>
      <c r="B454" s="7" t="s">
        <v>1525</v>
      </c>
      <c r="C454" s="222">
        <v>0</v>
      </c>
      <c r="D454" s="222">
        <v>0</v>
      </c>
    </row>
    <row r="455" spans="1:4" ht="27.75" customHeight="1">
      <c r="A455" s="221">
        <v>455</v>
      </c>
      <c r="B455" s="7" t="s">
        <v>1526</v>
      </c>
      <c r="C455" s="222">
        <v>0</v>
      </c>
      <c r="D455" s="222">
        <v>0</v>
      </c>
    </row>
    <row r="456" spans="1:4" ht="27.75" customHeight="1">
      <c r="A456" s="221">
        <v>456</v>
      </c>
      <c r="B456" s="7" t="s">
        <v>1527</v>
      </c>
      <c r="C456" s="222">
        <v>0</v>
      </c>
      <c r="D456" s="222">
        <v>0</v>
      </c>
    </row>
    <row r="457" spans="1:4" ht="27.75" customHeight="1">
      <c r="A457" s="221">
        <v>457</v>
      </c>
      <c r="B457" s="7" t="s">
        <v>1528</v>
      </c>
      <c r="C457" s="222">
        <v>0</v>
      </c>
      <c r="D457" s="222">
        <v>0</v>
      </c>
    </row>
    <row r="458" spans="1:4" ht="27.75" customHeight="1">
      <c r="A458" s="221">
        <v>458</v>
      </c>
      <c r="B458" s="7" t="s">
        <v>1529</v>
      </c>
      <c r="C458" s="222">
        <v>0</v>
      </c>
      <c r="D458" s="222">
        <v>0</v>
      </c>
    </row>
    <row r="459" spans="1:4" ht="27.75" customHeight="1">
      <c r="A459" s="221">
        <v>459</v>
      </c>
      <c r="B459" s="7" t="s">
        <v>1530</v>
      </c>
      <c r="C459" s="222">
        <v>0</v>
      </c>
      <c r="D459" s="222">
        <v>0</v>
      </c>
    </row>
    <row r="460" spans="1:4" ht="27.75" customHeight="1">
      <c r="A460" s="221">
        <v>527</v>
      </c>
      <c r="B460" s="7" t="s">
        <v>1531</v>
      </c>
      <c r="C460" s="222">
        <v>0</v>
      </c>
      <c r="D460" s="222">
        <v>0</v>
      </c>
    </row>
    <row r="461" spans="1:4" ht="27.75" customHeight="1">
      <c r="A461" s="221">
        <v>528</v>
      </c>
      <c r="B461" s="7" t="s">
        <v>1532</v>
      </c>
      <c r="C461" s="222">
        <v>0</v>
      </c>
      <c r="D461" s="222">
        <v>0</v>
      </c>
    </row>
    <row r="462" spans="1:4" ht="27.75" customHeight="1">
      <c r="A462" s="221">
        <v>529</v>
      </c>
      <c r="B462" s="7" t="s">
        <v>1533</v>
      </c>
      <c r="C462" s="222">
        <v>0</v>
      </c>
      <c r="D462" s="222">
        <v>0</v>
      </c>
    </row>
    <row r="463" spans="1:4" ht="27.75" customHeight="1">
      <c r="A463" s="221">
        <v>530</v>
      </c>
      <c r="B463" s="7" t="s">
        <v>1534</v>
      </c>
      <c r="C463" s="222">
        <v>0</v>
      </c>
      <c r="D463" s="222">
        <v>0</v>
      </c>
    </row>
    <row r="464" spans="1:4" ht="27.75" customHeight="1">
      <c r="A464" s="221">
        <v>531</v>
      </c>
      <c r="B464" s="7" t="s">
        <v>1535</v>
      </c>
      <c r="C464" s="222">
        <v>0</v>
      </c>
      <c r="D464" s="222">
        <v>0</v>
      </c>
    </row>
    <row r="465" spans="1:4" ht="27.75" customHeight="1">
      <c r="A465" s="221">
        <v>532</v>
      </c>
      <c r="B465" s="7" t="s">
        <v>1536</v>
      </c>
      <c r="C465" s="222">
        <v>0</v>
      </c>
      <c r="D465" s="222">
        <v>0</v>
      </c>
    </row>
    <row r="466" spans="1:4" ht="27.75" customHeight="1">
      <c r="A466" s="221">
        <v>533</v>
      </c>
      <c r="B466" s="7" t="s">
        <v>1537</v>
      </c>
      <c r="C466" s="222">
        <v>0</v>
      </c>
      <c r="D466" s="222">
        <v>0</v>
      </c>
    </row>
    <row r="467" spans="1:4" ht="27.75" customHeight="1">
      <c r="A467" s="221">
        <v>534</v>
      </c>
      <c r="B467" s="7" t="s">
        <v>1538</v>
      </c>
      <c r="C467" s="222">
        <v>0</v>
      </c>
      <c r="D467" s="222">
        <v>0</v>
      </c>
    </row>
    <row r="468" spans="1:4" ht="27.75" customHeight="1">
      <c r="A468" s="221">
        <v>535</v>
      </c>
      <c r="B468" s="7" t="s">
        <v>1539</v>
      </c>
      <c r="C468" s="222">
        <v>0</v>
      </c>
      <c r="D468" s="222">
        <v>0</v>
      </c>
    </row>
    <row r="469" spans="1:4" ht="27.75" customHeight="1">
      <c r="A469" s="221">
        <v>536</v>
      </c>
      <c r="B469" s="7" t="s">
        <v>1540</v>
      </c>
      <c r="C469" s="222">
        <v>0</v>
      </c>
      <c r="D469" s="222">
        <v>0</v>
      </c>
    </row>
    <row r="470" spans="1:4" ht="27.75" customHeight="1">
      <c r="A470" s="221">
        <v>537</v>
      </c>
      <c r="B470" s="7" t="s">
        <v>1541</v>
      </c>
      <c r="C470" s="222">
        <v>0</v>
      </c>
      <c r="D470" s="222">
        <v>0</v>
      </c>
    </row>
    <row r="471" spans="1:4" ht="27.75" customHeight="1">
      <c r="A471" s="221">
        <v>538</v>
      </c>
      <c r="B471" s="7" t="s">
        <v>1542</v>
      </c>
      <c r="C471" s="222">
        <v>0</v>
      </c>
      <c r="D471" s="222">
        <v>0</v>
      </c>
    </row>
    <row r="472" spans="1:4" ht="27.75" customHeight="1">
      <c r="A472" s="221">
        <v>539</v>
      </c>
      <c r="B472" s="7" t="s">
        <v>1543</v>
      </c>
      <c r="C472" s="222">
        <v>0</v>
      </c>
      <c r="D472" s="222">
        <v>0</v>
      </c>
    </row>
    <row r="473" spans="1:4" ht="27.75" customHeight="1">
      <c r="A473" s="221">
        <v>540</v>
      </c>
      <c r="B473" s="7" t="s">
        <v>1544</v>
      </c>
      <c r="C473" s="222">
        <v>0</v>
      </c>
      <c r="D473" s="222">
        <v>0</v>
      </c>
    </row>
    <row r="474" spans="1:4" ht="27.75" customHeight="1">
      <c r="A474" s="221">
        <v>541</v>
      </c>
      <c r="B474" s="7" t="s">
        <v>1545</v>
      </c>
      <c r="C474" s="222">
        <v>0</v>
      </c>
      <c r="D474" s="222">
        <v>0</v>
      </c>
    </row>
    <row r="475" spans="1:4" ht="27.75" customHeight="1">
      <c r="A475" s="221">
        <v>542</v>
      </c>
      <c r="B475" s="7" t="s">
        <v>1546</v>
      </c>
      <c r="C475" s="222">
        <v>0</v>
      </c>
      <c r="D475" s="222">
        <v>0</v>
      </c>
    </row>
    <row r="476" spans="1:4" ht="27.75" customHeight="1">
      <c r="A476" s="221">
        <v>543</v>
      </c>
      <c r="B476" s="7" t="s">
        <v>1547</v>
      </c>
      <c r="C476" s="222">
        <v>0</v>
      </c>
      <c r="D476" s="222">
        <v>0</v>
      </c>
    </row>
    <row r="477" spans="1:4" ht="27.75" customHeight="1">
      <c r="A477" s="221">
        <v>544</v>
      </c>
      <c r="B477" s="7" t="s">
        <v>1548</v>
      </c>
      <c r="C477" s="222">
        <v>0</v>
      </c>
      <c r="D477" s="222">
        <v>0</v>
      </c>
    </row>
    <row r="478" spans="1:4" ht="27.75" customHeight="1">
      <c r="A478" s="221">
        <v>545</v>
      </c>
      <c r="B478" s="7" t="s">
        <v>1549</v>
      </c>
      <c r="C478" s="222">
        <v>0</v>
      </c>
      <c r="D478" s="222">
        <v>0</v>
      </c>
    </row>
    <row r="479" spans="1:4" ht="27.75" customHeight="1">
      <c r="A479" s="221">
        <v>546</v>
      </c>
      <c r="B479" s="7" t="s">
        <v>1550</v>
      </c>
      <c r="C479" s="222">
        <v>0</v>
      </c>
      <c r="D479" s="222">
        <v>0</v>
      </c>
    </row>
    <row r="480" spans="1:4" ht="27.75" customHeight="1">
      <c r="A480" s="221">
        <v>547</v>
      </c>
      <c r="B480" s="7" t="s">
        <v>1551</v>
      </c>
      <c r="C480" s="222">
        <v>0</v>
      </c>
      <c r="D480" s="222">
        <v>0</v>
      </c>
    </row>
    <row r="481" spans="1:4" ht="27.75" customHeight="1">
      <c r="A481" s="221">
        <v>548</v>
      </c>
      <c r="B481" s="7" t="s">
        <v>1552</v>
      </c>
      <c r="C481" s="222">
        <v>0</v>
      </c>
      <c r="D481" s="222">
        <v>0</v>
      </c>
    </row>
    <row r="482" spans="1:4" ht="27.75" customHeight="1">
      <c r="A482" s="221">
        <v>549</v>
      </c>
      <c r="B482" s="7" t="s">
        <v>1553</v>
      </c>
      <c r="C482" s="222">
        <v>0</v>
      </c>
      <c r="D482" s="222">
        <v>0</v>
      </c>
    </row>
    <row r="483" spans="1:4" ht="27.75" customHeight="1">
      <c r="A483" s="221">
        <v>550</v>
      </c>
      <c r="B483" s="7" t="s">
        <v>1554</v>
      </c>
      <c r="C483" s="222">
        <v>0</v>
      </c>
      <c r="D483" s="222">
        <v>0</v>
      </c>
    </row>
    <row r="484" spans="1:4" ht="27.75" customHeight="1">
      <c r="A484" s="221">
        <v>551</v>
      </c>
      <c r="B484" s="7" t="s">
        <v>1555</v>
      </c>
      <c r="C484" s="222">
        <v>0</v>
      </c>
      <c r="D484" s="222">
        <v>0</v>
      </c>
    </row>
    <row r="485" spans="1:4" ht="27.75" customHeight="1">
      <c r="A485" s="221">
        <v>552</v>
      </c>
      <c r="B485" s="7" t="s">
        <v>1556</v>
      </c>
      <c r="C485" s="222">
        <v>0</v>
      </c>
      <c r="D485" s="222">
        <v>0</v>
      </c>
    </row>
    <row r="486" spans="1:4" ht="27.75" customHeight="1">
      <c r="A486" s="221">
        <v>553</v>
      </c>
      <c r="B486" s="7" t="s">
        <v>1557</v>
      </c>
      <c r="C486" s="222">
        <v>0</v>
      </c>
      <c r="D486" s="222">
        <v>0</v>
      </c>
    </row>
    <row r="487" spans="1:4" ht="27.75" customHeight="1">
      <c r="A487" s="221">
        <v>554</v>
      </c>
      <c r="B487" s="7" t="s">
        <v>1558</v>
      </c>
      <c r="C487" s="222">
        <v>0</v>
      </c>
      <c r="D487" s="222">
        <v>0</v>
      </c>
    </row>
    <row r="488" spans="1:4" ht="27.75" customHeight="1">
      <c r="A488" s="221">
        <v>555</v>
      </c>
      <c r="B488" s="7" t="s">
        <v>1559</v>
      </c>
      <c r="C488" s="222">
        <v>0</v>
      </c>
      <c r="D488" s="222">
        <v>0</v>
      </c>
    </row>
    <row r="489" spans="1:4" ht="27.75" customHeight="1">
      <c r="A489" s="221">
        <v>556</v>
      </c>
      <c r="B489" s="7" t="s">
        <v>1560</v>
      </c>
      <c r="C489" s="222">
        <v>0</v>
      </c>
      <c r="D489" s="222">
        <v>0</v>
      </c>
    </row>
    <row r="490" spans="1:4" ht="27.75" customHeight="1">
      <c r="A490" s="221">
        <v>557</v>
      </c>
      <c r="B490" s="7" t="s">
        <v>1561</v>
      </c>
      <c r="C490" s="222">
        <v>0</v>
      </c>
      <c r="D490" s="222">
        <v>0</v>
      </c>
    </row>
    <row r="491" spans="1:4" ht="27.75" customHeight="1">
      <c r="A491" s="221">
        <v>558</v>
      </c>
      <c r="B491" s="7" t="s">
        <v>1562</v>
      </c>
      <c r="C491" s="222">
        <v>0</v>
      </c>
      <c r="D491" s="222">
        <v>0</v>
      </c>
    </row>
    <row r="492" spans="1:4" ht="27.75" customHeight="1">
      <c r="A492" s="221">
        <v>559</v>
      </c>
      <c r="B492" s="7" t="s">
        <v>1563</v>
      </c>
      <c r="C492" s="222">
        <v>0</v>
      </c>
      <c r="D492" s="222">
        <v>0</v>
      </c>
    </row>
    <row r="493" spans="1:4" ht="27.75" customHeight="1">
      <c r="A493" s="221">
        <v>560</v>
      </c>
      <c r="B493" s="7" t="s">
        <v>1564</v>
      </c>
      <c r="C493" s="222">
        <v>0</v>
      </c>
      <c r="D493" s="222">
        <v>0</v>
      </c>
    </row>
    <row r="494" spans="1:4" ht="27.75" customHeight="1">
      <c r="A494" s="221">
        <v>562</v>
      </c>
      <c r="B494" s="7" t="s">
        <v>1565</v>
      </c>
      <c r="C494" s="222">
        <v>0</v>
      </c>
      <c r="D494" s="222">
        <v>0</v>
      </c>
    </row>
    <row r="495" spans="1:4" ht="27.75" customHeight="1">
      <c r="A495" s="221">
        <v>563</v>
      </c>
      <c r="B495" s="7" t="s">
        <v>1566</v>
      </c>
      <c r="C495" s="222">
        <v>0</v>
      </c>
      <c r="D495" s="222">
        <v>0</v>
      </c>
    </row>
    <row r="496" spans="1:4" ht="27.75" customHeight="1">
      <c r="A496" s="221">
        <v>564</v>
      </c>
      <c r="B496" s="7" t="s">
        <v>1567</v>
      </c>
      <c r="C496" s="222">
        <v>0</v>
      </c>
      <c r="D496" s="222">
        <v>0</v>
      </c>
    </row>
    <row r="497" spans="1:4" ht="27.75" customHeight="1">
      <c r="A497" s="221">
        <v>565</v>
      </c>
      <c r="B497" s="7" t="s">
        <v>1568</v>
      </c>
      <c r="C497" s="222">
        <v>0</v>
      </c>
      <c r="D497" s="222">
        <v>0</v>
      </c>
    </row>
    <row r="498" spans="1:4" ht="27.75" customHeight="1">
      <c r="A498" s="221">
        <v>566</v>
      </c>
      <c r="B498" s="7" t="s">
        <v>1569</v>
      </c>
      <c r="C498" s="222">
        <v>0</v>
      </c>
      <c r="D498" s="222">
        <v>0</v>
      </c>
    </row>
    <row r="499" spans="1:4" ht="27.75" customHeight="1">
      <c r="A499" s="221">
        <v>567</v>
      </c>
      <c r="B499" s="7" t="s">
        <v>1570</v>
      </c>
      <c r="C499" s="222">
        <v>0</v>
      </c>
      <c r="D499" s="222">
        <v>0</v>
      </c>
    </row>
    <row r="500" spans="1:4" ht="27.75" customHeight="1">
      <c r="A500" s="221">
        <v>568</v>
      </c>
      <c r="B500" s="7" t="s">
        <v>1571</v>
      </c>
      <c r="C500" s="222">
        <v>0</v>
      </c>
      <c r="D500" s="222">
        <v>0</v>
      </c>
    </row>
    <row r="501" spans="1:4" ht="27.75" customHeight="1">
      <c r="A501" s="221">
        <v>569</v>
      </c>
      <c r="B501" s="7" t="s">
        <v>1572</v>
      </c>
      <c r="C501" s="222">
        <v>0</v>
      </c>
      <c r="D501" s="222">
        <v>0</v>
      </c>
    </row>
    <row r="502" spans="1:4" ht="27.75" customHeight="1">
      <c r="A502" s="221">
        <v>570</v>
      </c>
      <c r="B502" s="7" t="s">
        <v>1574</v>
      </c>
      <c r="C502" s="222">
        <v>0</v>
      </c>
      <c r="D502" s="222">
        <v>0</v>
      </c>
    </row>
    <row r="503" spans="1:4" ht="27.75" customHeight="1">
      <c r="A503" s="221">
        <v>571</v>
      </c>
      <c r="B503" s="7" t="s">
        <v>1575</v>
      </c>
      <c r="C503" s="222">
        <v>0</v>
      </c>
      <c r="D503" s="222">
        <v>0</v>
      </c>
    </row>
    <row r="504" spans="1:4" ht="27.75" customHeight="1">
      <c r="A504" s="221">
        <v>572</v>
      </c>
      <c r="B504" s="7" t="s">
        <v>1576</v>
      </c>
      <c r="C504" s="222">
        <v>0</v>
      </c>
      <c r="D504" s="222">
        <v>0</v>
      </c>
    </row>
    <row r="505" spans="1:4" ht="27.75" customHeight="1">
      <c r="A505" s="221">
        <v>573</v>
      </c>
      <c r="B505" s="7" t="s">
        <v>1577</v>
      </c>
      <c r="C505" s="222">
        <v>0</v>
      </c>
      <c r="D505" s="222">
        <v>0</v>
      </c>
    </row>
    <row r="506" spans="1:4" ht="27.75" customHeight="1">
      <c r="A506" s="221">
        <v>574</v>
      </c>
      <c r="B506" s="7" t="s">
        <v>1573</v>
      </c>
      <c r="C506" s="222">
        <v>0</v>
      </c>
      <c r="D506" s="222">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cols>
    <col min="1" max="1" width="13.85546875" style="44" customWidth="1"/>
    <col min="2" max="2" width="11.5703125" style="44" customWidth="1"/>
    <col min="3" max="3" width="37.42578125" style="44" bestFit="1" customWidth="1"/>
    <col min="4" max="4" width="40.5703125" style="45" bestFit="1" customWidth="1"/>
    <col min="5" max="6" width="4.7109375" style="44" customWidth="1"/>
    <col min="7" max="7" width="29.140625" style="44" bestFit="1" customWidth="1"/>
    <col min="8" max="8" width="11.5703125" style="44"/>
    <col min="9" max="9" width="60.28515625" style="44" customWidth="1"/>
    <col min="10" max="16384" width="11.5703125" style="44"/>
  </cols>
  <sheetData>
    <row r="1" spans="1:9" ht="26.25" customHeight="1">
      <c r="A1" s="311" t="s">
        <v>88</v>
      </c>
      <c r="B1" s="311"/>
      <c r="I1" s="172"/>
    </row>
    <row r="2" spans="1:9" ht="12.75" customHeight="1">
      <c r="A2" s="157"/>
      <c r="B2" s="157"/>
    </row>
    <row r="3" spans="1:9" ht="12.75" customHeight="1">
      <c r="A3" s="157"/>
      <c r="B3" s="157"/>
    </row>
    <row r="4" spans="1:9" ht="12.75" customHeight="1">
      <c r="A4" s="157"/>
      <c r="B4" s="157"/>
    </row>
    <row r="5" spans="1:9" ht="12.75" customHeight="1">
      <c r="A5" s="157"/>
      <c r="B5" s="157"/>
    </row>
    <row r="6" spans="1:9" ht="12.75" customHeight="1">
      <c r="A6" s="157"/>
      <c r="B6" s="157"/>
    </row>
    <row r="7" spans="1:9" ht="12.75" customHeight="1">
      <c r="A7" s="157"/>
      <c r="B7" s="157"/>
    </row>
    <row r="8" spans="1:9" ht="12.75" customHeight="1">
      <c r="A8" s="157"/>
      <c r="B8" s="157"/>
    </row>
    <row r="9" spans="1:9" ht="12.75" customHeight="1">
      <c r="A9" s="157"/>
      <c r="B9" s="157"/>
    </row>
    <row r="10" spans="1:9" ht="12.75" customHeight="1">
      <c r="A10" s="157"/>
      <c r="B10" s="157"/>
    </row>
    <row r="11" spans="1:9" ht="12.75" customHeight="1">
      <c r="A11" s="157"/>
      <c r="B11" s="157"/>
    </row>
    <row r="12" spans="1:9" ht="12.75" customHeight="1">
      <c r="A12" s="157"/>
      <c r="B12" s="157"/>
    </row>
    <row r="13" spans="1:9" ht="12.75" customHeight="1">
      <c r="A13" s="157"/>
      <c r="B13" s="157"/>
    </row>
    <row r="14" spans="1:9" ht="12.75" customHeight="1">
      <c r="A14" s="157"/>
      <c r="B14" s="157"/>
    </row>
    <row r="15" spans="1:9" ht="12.75" customHeight="1">
      <c r="A15" s="157"/>
      <c r="B15" s="157"/>
    </row>
    <row r="16" spans="1:9" ht="12.75" customHeight="1">
      <c r="A16" s="157"/>
      <c r="B16" s="157"/>
    </row>
    <row r="17" spans="1:9" ht="12.75" customHeight="1">
      <c r="A17" s="157"/>
      <c r="B17" s="157"/>
    </row>
    <row r="18" spans="1:9" ht="12.75" customHeight="1">
      <c r="A18" s="157"/>
      <c r="B18" s="157"/>
    </row>
    <row r="19" spans="1:9" ht="12.75" customHeight="1">
      <c r="A19" s="157"/>
      <c r="B19" s="157"/>
    </row>
    <row r="20" spans="1:9" ht="12.75" customHeight="1">
      <c r="A20" s="157"/>
      <c r="B20" s="157"/>
    </row>
    <row r="21" spans="1:9" ht="12.75" customHeight="1">
      <c r="A21" s="157"/>
      <c r="B21" s="157"/>
    </row>
    <row r="22" spans="1:9" ht="12.75" customHeight="1">
      <c r="A22" s="157"/>
      <c r="B22" s="157"/>
    </row>
    <row r="23" spans="1:9" ht="12.75" customHeight="1">
      <c r="A23" s="157"/>
      <c r="B23" s="157"/>
    </row>
    <row r="24" spans="1:9" ht="12.75" customHeight="1">
      <c r="A24" s="157"/>
      <c r="B24" s="157"/>
    </row>
    <row r="25" spans="1:9" ht="12.75" customHeight="1">
      <c r="A25" s="157"/>
      <c r="B25" s="157"/>
    </row>
    <row r="26" spans="1:9" ht="12.75" customHeight="1">
      <c r="A26" s="157"/>
      <c r="B26" s="157"/>
    </row>
    <row r="27" spans="1:9" ht="12.75" customHeight="1">
      <c r="A27" s="157"/>
      <c r="B27" s="157"/>
    </row>
    <row r="28" spans="1:9" s="43" customFormat="1" ht="51">
      <c r="A28" s="64" t="s">
        <v>215</v>
      </c>
      <c r="B28" s="64" t="s">
        <v>216</v>
      </c>
      <c r="C28" s="64" t="s">
        <v>217</v>
      </c>
      <c r="D28" s="64" t="s">
        <v>218</v>
      </c>
      <c r="E28" s="46"/>
      <c r="F28" s="46"/>
      <c r="G28" s="64" t="s">
        <v>438</v>
      </c>
      <c r="H28" s="64" t="s">
        <v>439</v>
      </c>
      <c r="I28" s="64" t="s">
        <v>440</v>
      </c>
    </row>
    <row r="29" spans="1:9">
      <c r="A29" s="113">
        <v>3</v>
      </c>
      <c r="B29" s="114">
        <v>166</v>
      </c>
      <c r="C29" s="115" t="s">
        <v>219</v>
      </c>
      <c r="D29" s="116" t="s">
        <v>220</v>
      </c>
      <c r="H29" s="105">
        <v>40057</v>
      </c>
      <c r="I29" s="106" t="s">
        <v>441</v>
      </c>
    </row>
    <row r="30" spans="1:9">
      <c r="A30" s="113">
        <v>4</v>
      </c>
      <c r="B30" s="114">
        <v>168</v>
      </c>
      <c r="C30" s="115" t="s">
        <v>219</v>
      </c>
      <c r="D30" s="116" t="s">
        <v>220</v>
      </c>
      <c r="G30" s="106" t="s">
        <v>442</v>
      </c>
      <c r="H30" s="105">
        <v>40275</v>
      </c>
      <c r="I30" s="158" t="s">
        <v>446</v>
      </c>
    </row>
    <row r="31" spans="1:9">
      <c r="A31" s="113">
        <v>5</v>
      </c>
      <c r="B31" s="114">
        <v>100</v>
      </c>
      <c r="C31" s="115" t="s">
        <v>221</v>
      </c>
      <c r="D31" s="116" t="s">
        <v>220</v>
      </c>
      <c r="G31" s="159" t="s">
        <v>449</v>
      </c>
      <c r="H31" s="105">
        <v>40347</v>
      </c>
      <c r="I31" s="44" t="s">
        <v>443</v>
      </c>
    </row>
    <row r="32" spans="1:9">
      <c r="A32" s="113">
        <v>6</v>
      </c>
      <c r="B32" s="114">
        <v>257</v>
      </c>
      <c r="C32" s="115" t="s">
        <v>222</v>
      </c>
      <c r="D32" s="116" t="s">
        <v>220</v>
      </c>
      <c r="G32" s="158" t="s">
        <v>450</v>
      </c>
      <c r="H32" s="105">
        <v>41166</v>
      </c>
      <c r="I32" s="158" t="s">
        <v>451</v>
      </c>
    </row>
    <row r="33" spans="1:9">
      <c r="A33" s="113">
        <v>7</v>
      </c>
      <c r="B33" s="114">
        <v>158</v>
      </c>
      <c r="C33" s="115" t="s">
        <v>222</v>
      </c>
      <c r="D33" s="116" t="s">
        <v>220</v>
      </c>
      <c r="G33" s="159" t="s">
        <v>444</v>
      </c>
      <c r="H33" s="105">
        <v>41178</v>
      </c>
      <c r="I33" s="158" t="s">
        <v>445</v>
      </c>
    </row>
    <row r="34" spans="1:9">
      <c r="A34" s="113">
        <v>8</v>
      </c>
      <c r="B34" s="114">
        <v>159</v>
      </c>
      <c r="C34" s="115" t="s">
        <v>222</v>
      </c>
      <c r="D34" s="116" t="s">
        <v>220</v>
      </c>
      <c r="G34" s="106" t="s">
        <v>510</v>
      </c>
      <c r="H34" s="105">
        <v>41758</v>
      </c>
      <c r="I34" s="44" t="s">
        <v>511</v>
      </c>
    </row>
    <row r="35" spans="1:9">
      <c r="A35" s="113">
        <v>9</v>
      </c>
      <c r="B35" s="114">
        <v>1111</v>
      </c>
      <c r="C35" s="115" t="s">
        <v>222</v>
      </c>
      <c r="D35" s="116" t="s">
        <v>220</v>
      </c>
      <c r="G35" s="44" t="s">
        <v>508</v>
      </c>
      <c r="H35" s="105">
        <v>41758</v>
      </c>
      <c r="I35" s="106" t="s">
        <v>509</v>
      </c>
    </row>
    <row r="36" spans="1:9">
      <c r="A36" s="113">
        <v>10</v>
      </c>
      <c r="B36" s="114">
        <v>1104</v>
      </c>
      <c r="C36" s="115" t="s">
        <v>222</v>
      </c>
      <c r="D36" s="116" t="s">
        <v>220</v>
      </c>
      <c r="G36" s="44" t="s">
        <v>508</v>
      </c>
      <c r="H36" s="105">
        <v>41944</v>
      </c>
      <c r="I36" s="106" t="s">
        <v>559</v>
      </c>
    </row>
    <row r="37" spans="1:9">
      <c r="A37" s="113">
        <v>11</v>
      </c>
      <c r="B37" s="114">
        <v>1112</v>
      </c>
      <c r="C37" s="115" t="s">
        <v>222</v>
      </c>
      <c r="D37" s="116" t="s">
        <v>220</v>
      </c>
      <c r="G37" s="44" t="s">
        <v>587</v>
      </c>
      <c r="H37" s="105">
        <v>42081</v>
      </c>
      <c r="I37" s="44" t="s">
        <v>588</v>
      </c>
    </row>
    <row r="38" spans="1:9">
      <c r="A38" s="113">
        <v>12</v>
      </c>
      <c r="B38" s="114">
        <v>1116</v>
      </c>
      <c r="C38" s="115" t="s">
        <v>222</v>
      </c>
      <c r="D38" s="116" t="s">
        <v>220</v>
      </c>
      <c r="G38" s="44" t="s">
        <v>589</v>
      </c>
      <c r="H38" s="105">
        <v>42081</v>
      </c>
      <c r="I38" s="44" t="s">
        <v>590</v>
      </c>
    </row>
    <row r="39" spans="1:9">
      <c r="A39" s="113">
        <v>13</v>
      </c>
      <c r="B39" s="114">
        <v>139</v>
      </c>
      <c r="C39" s="115" t="s">
        <v>223</v>
      </c>
      <c r="D39" s="116" t="s">
        <v>458</v>
      </c>
      <c r="G39" s="44" t="s">
        <v>591</v>
      </c>
      <c r="H39" s="105">
        <v>42081</v>
      </c>
      <c r="I39" s="44" t="s">
        <v>616</v>
      </c>
    </row>
    <row r="40" spans="1:9">
      <c r="A40" s="113">
        <v>15</v>
      </c>
      <c r="B40" s="114">
        <v>152</v>
      </c>
      <c r="C40" s="115" t="s">
        <v>223</v>
      </c>
      <c r="D40" s="116" t="s">
        <v>458</v>
      </c>
      <c r="G40" s="106" t="s">
        <v>586</v>
      </c>
      <c r="H40" s="105">
        <v>42081</v>
      </c>
      <c r="I40" s="106" t="s">
        <v>615</v>
      </c>
    </row>
    <row r="41" spans="1:9">
      <c r="A41" s="113">
        <v>16</v>
      </c>
      <c r="B41" s="114">
        <v>113</v>
      </c>
      <c r="C41" s="115" t="s">
        <v>224</v>
      </c>
      <c r="D41" s="116" t="s">
        <v>459</v>
      </c>
      <c r="G41" s="44" t="s">
        <v>592</v>
      </c>
      <c r="H41" s="105">
        <v>42081</v>
      </c>
      <c r="I41" s="106" t="s">
        <v>593</v>
      </c>
    </row>
    <row r="42" spans="1:9">
      <c r="A42" s="113">
        <v>17</v>
      </c>
      <c r="B42" s="114">
        <v>125</v>
      </c>
      <c r="C42" s="115" t="s">
        <v>224</v>
      </c>
      <c r="D42" s="116" t="s">
        <v>459</v>
      </c>
      <c r="G42" s="44" t="s">
        <v>594</v>
      </c>
      <c r="H42" s="105">
        <v>42081</v>
      </c>
      <c r="I42" s="44" t="s">
        <v>595</v>
      </c>
    </row>
    <row r="43" spans="1:9">
      <c r="A43" s="113">
        <v>18</v>
      </c>
      <c r="B43" s="114">
        <v>126</v>
      </c>
      <c r="C43" s="115" t="s">
        <v>224</v>
      </c>
      <c r="D43" s="116" t="s">
        <v>459</v>
      </c>
      <c r="G43" s="44" t="s">
        <v>594</v>
      </c>
      <c r="H43" s="105">
        <v>42081</v>
      </c>
      <c r="I43" s="44" t="s">
        <v>596</v>
      </c>
    </row>
    <row r="44" spans="1:9">
      <c r="A44" s="113">
        <v>19</v>
      </c>
      <c r="B44" s="114">
        <v>127</v>
      </c>
      <c r="C44" s="115" t="s">
        <v>224</v>
      </c>
      <c r="D44" s="116" t="s">
        <v>459</v>
      </c>
      <c r="G44" s="44" t="s">
        <v>597</v>
      </c>
      <c r="H44" s="105">
        <v>42081</v>
      </c>
      <c r="I44" s="44" t="s">
        <v>598</v>
      </c>
    </row>
    <row r="45" spans="1:9">
      <c r="A45" s="113">
        <v>20</v>
      </c>
      <c r="B45" s="114">
        <v>129</v>
      </c>
      <c r="C45" s="115" t="s">
        <v>224</v>
      </c>
      <c r="D45" s="116" t="s">
        <v>459</v>
      </c>
      <c r="G45" s="44" t="s">
        <v>599</v>
      </c>
      <c r="H45" s="105">
        <v>42081</v>
      </c>
      <c r="I45" s="44" t="s">
        <v>600</v>
      </c>
    </row>
    <row r="46" spans="1:9">
      <c r="A46" s="113">
        <v>21</v>
      </c>
      <c r="B46" s="114">
        <v>130</v>
      </c>
      <c r="C46" s="115" t="s">
        <v>224</v>
      </c>
      <c r="D46" s="116" t="s">
        <v>459</v>
      </c>
      <c r="G46" s="44" t="s">
        <v>601</v>
      </c>
      <c r="H46" s="105">
        <v>42081</v>
      </c>
      <c r="I46" s="44" t="s">
        <v>598</v>
      </c>
    </row>
    <row r="47" spans="1:9">
      <c r="A47" s="113">
        <v>22</v>
      </c>
      <c r="B47" s="114">
        <v>131</v>
      </c>
      <c r="C47" s="115" t="s">
        <v>224</v>
      </c>
      <c r="D47" s="116" t="s">
        <v>459</v>
      </c>
      <c r="G47" s="44" t="s">
        <v>601</v>
      </c>
      <c r="H47" s="105">
        <v>42081</v>
      </c>
      <c r="I47" s="44" t="s">
        <v>602</v>
      </c>
    </row>
    <row r="48" spans="1:9">
      <c r="A48" s="113">
        <v>23</v>
      </c>
      <c r="B48" s="114">
        <v>136</v>
      </c>
      <c r="C48" s="115" t="s">
        <v>225</v>
      </c>
      <c r="D48" s="116" t="s">
        <v>460</v>
      </c>
      <c r="G48" s="44" t="s">
        <v>603</v>
      </c>
      <c r="H48" s="105">
        <v>42081</v>
      </c>
      <c r="I48" s="44" t="s">
        <v>600</v>
      </c>
    </row>
    <row r="49" spans="1:9">
      <c r="A49" s="113">
        <v>24</v>
      </c>
      <c r="B49" s="114">
        <v>137</v>
      </c>
      <c r="C49" s="115" t="s">
        <v>225</v>
      </c>
      <c r="D49" s="116" t="s">
        <v>459</v>
      </c>
      <c r="G49" s="44" t="s">
        <v>604</v>
      </c>
      <c r="H49" s="105">
        <v>42081</v>
      </c>
      <c r="I49" s="44" t="s">
        <v>598</v>
      </c>
    </row>
    <row r="50" spans="1:9">
      <c r="A50" s="113">
        <v>25</v>
      </c>
      <c r="B50" s="114">
        <v>138</v>
      </c>
      <c r="C50" s="115" t="s">
        <v>225</v>
      </c>
      <c r="D50" s="116" t="s">
        <v>459</v>
      </c>
      <c r="G50" s="44" t="s">
        <v>605</v>
      </c>
      <c r="H50" s="105">
        <v>42081</v>
      </c>
      <c r="I50" s="44" t="s">
        <v>606</v>
      </c>
    </row>
    <row r="51" spans="1:9">
      <c r="A51" s="113">
        <v>26</v>
      </c>
      <c r="B51" s="114">
        <v>141</v>
      </c>
      <c r="C51" s="115" t="s">
        <v>225</v>
      </c>
      <c r="D51" s="116" t="s">
        <v>220</v>
      </c>
      <c r="G51" s="44" t="s">
        <v>607</v>
      </c>
      <c r="H51" s="105">
        <v>42081</v>
      </c>
      <c r="I51" s="44" t="s">
        <v>608</v>
      </c>
    </row>
    <row r="52" spans="1:9">
      <c r="A52" s="113">
        <v>28</v>
      </c>
      <c r="B52" s="114">
        <v>143</v>
      </c>
      <c r="C52" s="115" t="s">
        <v>225</v>
      </c>
      <c r="D52" s="116" t="s">
        <v>220</v>
      </c>
      <c r="G52" s="44" t="s">
        <v>609</v>
      </c>
      <c r="H52" s="105">
        <v>42081</v>
      </c>
      <c r="I52" s="44" t="s">
        <v>610</v>
      </c>
    </row>
    <row r="53" spans="1:9">
      <c r="A53" s="113">
        <v>29</v>
      </c>
      <c r="B53" s="114">
        <v>144</v>
      </c>
      <c r="C53" s="115" t="s">
        <v>225</v>
      </c>
      <c r="D53" s="116" t="s">
        <v>458</v>
      </c>
      <c r="G53" s="44" t="s">
        <v>609</v>
      </c>
      <c r="H53" s="105">
        <v>42081</v>
      </c>
      <c r="I53" s="44" t="s">
        <v>611</v>
      </c>
    </row>
    <row r="54" spans="1:9">
      <c r="A54" s="113">
        <v>30</v>
      </c>
      <c r="B54" s="114">
        <v>145</v>
      </c>
      <c r="C54" s="115" t="s">
        <v>225</v>
      </c>
      <c r="D54" s="116" t="s">
        <v>220</v>
      </c>
      <c r="G54" s="44" t="s">
        <v>612</v>
      </c>
      <c r="H54" s="105">
        <v>42081</v>
      </c>
      <c r="I54" s="44" t="s">
        <v>613</v>
      </c>
    </row>
    <row r="55" spans="1:9">
      <c r="A55" s="113">
        <v>31</v>
      </c>
      <c r="B55" s="114">
        <v>146</v>
      </c>
      <c r="C55" s="115" t="s">
        <v>225</v>
      </c>
      <c r="D55" s="116" t="s">
        <v>220</v>
      </c>
      <c r="G55" s="44" t="s">
        <v>612</v>
      </c>
      <c r="H55" s="105">
        <v>42081</v>
      </c>
      <c r="I55" s="44" t="s">
        <v>614</v>
      </c>
    </row>
    <row r="56" spans="1:9">
      <c r="A56" s="113">
        <v>32</v>
      </c>
      <c r="B56" s="114">
        <v>147</v>
      </c>
      <c r="C56" s="115" t="s">
        <v>225</v>
      </c>
      <c r="D56" s="116" t="s">
        <v>220</v>
      </c>
      <c r="G56" s="106" t="s">
        <v>617</v>
      </c>
      <c r="H56" s="105">
        <v>42089</v>
      </c>
      <c r="I56" s="106" t="s">
        <v>618</v>
      </c>
    </row>
    <row r="57" spans="1:9">
      <c r="A57" s="113">
        <v>33</v>
      </c>
      <c r="B57" s="114">
        <v>228</v>
      </c>
      <c r="C57" s="115" t="s">
        <v>225</v>
      </c>
      <c r="D57" s="116" t="s">
        <v>460</v>
      </c>
      <c r="G57" s="106" t="s">
        <v>599</v>
      </c>
      <c r="H57" s="105">
        <v>42166</v>
      </c>
      <c r="I57" s="106" t="s">
        <v>598</v>
      </c>
    </row>
    <row r="58" spans="1:9">
      <c r="A58" s="113">
        <v>34</v>
      </c>
      <c r="B58" s="114">
        <v>149</v>
      </c>
      <c r="C58" s="115" t="s">
        <v>225</v>
      </c>
      <c r="D58" s="116" t="s">
        <v>460</v>
      </c>
      <c r="G58" s="106" t="s">
        <v>603</v>
      </c>
      <c r="H58" s="105">
        <v>42166</v>
      </c>
      <c r="I58" s="106" t="s">
        <v>598</v>
      </c>
    </row>
    <row r="59" spans="1:9">
      <c r="A59" s="113">
        <v>35</v>
      </c>
      <c r="B59" s="114">
        <v>150</v>
      </c>
      <c r="C59" s="115" t="s">
        <v>225</v>
      </c>
      <c r="D59" s="116" t="s">
        <v>220</v>
      </c>
      <c r="G59" s="106" t="s">
        <v>643</v>
      </c>
      <c r="H59" s="105">
        <v>42166</v>
      </c>
      <c r="I59" s="106" t="s">
        <v>272</v>
      </c>
    </row>
    <row r="60" spans="1:9">
      <c r="A60" s="113">
        <v>36</v>
      </c>
      <c r="B60" s="114">
        <v>151</v>
      </c>
      <c r="C60" s="115" t="s">
        <v>225</v>
      </c>
      <c r="D60" s="116" t="s">
        <v>459</v>
      </c>
      <c r="G60" s="106" t="s">
        <v>644</v>
      </c>
      <c r="H60" s="105">
        <v>42166</v>
      </c>
      <c r="I60" s="106" t="s">
        <v>258</v>
      </c>
    </row>
    <row r="61" spans="1:9">
      <c r="A61" s="113">
        <v>37</v>
      </c>
      <c r="B61" s="114">
        <v>153</v>
      </c>
      <c r="C61" s="115" t="s">
        <v>225</v>
      </c>
      <c r="D61" s="116" t="s">
        <v>459</v>
      </c>
      <c r="G61" s="106" t="s">
        <v>645</v>
      </c>
      <c r="H61" s="105">
        <v>42166</v>
      </c>
      <c r="I61" s="106" t="s">
        <v>356</v>
      </c>
    </row>
    <row r="62" spans="1:9">
      <c r="A62" s="113">
        <v>38</v>
      </c>
      <c r="B62" s="114">
        <v>154</v>
      </c>
      <c r="C62" s="115" t="s">
        <v>225</v>
      </c>
      <c r="D62" s="116" t="s">
        <v>220</v>
      </c>
      <c r="G62" s="106" t="s">
        <v>646</v>
      </c>
      <c r="H62" s="105">
        <v>42166</v>
      </c>
      <c r="I62" s="106" t="s">
        <v>355</v>
      </c>
    </row>
    <row r="63" spans="1:9">
      <c r="A63" s="113">
        <v>39</v>
      </c>
      <c r="B63" s="114">
        <v>155</v>
      </c>
      <c r="C63" s="115" t="s">
        <v>225</v>
      </c>
      <c r="D63" s="116" t="s">
        <v>220</v>
      </c>
      <c r="G63" s="106" t="s">
        <v>647</v>
      </c>
      <c r="H63" s="105">
        <v>42166</v>
      </c>
      <c r="I63" s="106" t="s">
        <v>648</v>
      </c>
    </row>
    <row r="64" spans="1:9">
      <c r="A64" s="113">
        <v>40</v>
      </c>
      <c r="B64" s="114">
        <v>157</v>
      </c>
      <c r="C64" s="115" t="s">
        <v>224</v>
      </c>
      <c r="D64" s="116" t="s">
        <v>459</v>
      </c>
      <c r="G64" s="106" t="s">
        <v>649</v>
      </c>
      <c r="H64" s="105">
        <v>42166</v>
      </c>
      <c r="I64" s="106" t="s">
        <v>650</v>
      </c>
    </row>
    <row r="65" spans="1:9">
      <c r="A65" s="113">
        <v>41</v>
      </c>
      <c r="B65" s="114">
        <v>171</v>
      </c>
      <c r="C65" s="115" t="s">
        <v>226</v>
      </c>
      <c r="D65" s="116" t="s">
        <v>459</v>
      </c>
      <c r="G65" s="106" t="s">
        <v>651</v>
      </c>
      <c r="H65" s="105">
        <v>42166</v>
      </c>
      <c r="I65" s="106" t="s">
        <v>652</v>
      </c>
    </row>
    <row r="66" spans="1:9">
      <c r="A66" s="113">
        <v>42</v>
      </c>
      <c r="B66" s="114">
        <v>173</v>
      </c>
      <c r="C66" s="115" t="s">
        <v>227</v>
      </c>
      <c r="D66" s="116" t="s">
        <v>459</v>
      </c>
      <c r="G66" s="106" t="s">
        <v>653</v>
      </c>
      <c r="H66" s="105">
        <v>42166</v>
      </c>
      <c r="I66" s="106" t="s">
        <v>654</v>
      </c>
    </row>
    <row r="67" spans="1:9">
      <c r="A67" s="113">
        <v>43</v>
      </c>
      <c r="B67" s="114">
        <v>174</v>
      </c>
      <c r="C67" s="115" t="s">
        <v>227</v>
      </c>
      <c r="D67" s="116" t="s">
        <v>459</v>
      </c>
      <c r="G67" s="106" t="s">
        <v>655</v>
      </c>
      <c r="H67" s="105">
        <v>42166</v>
      </c>
      <c r="I67" s="106" t="s">
        <v>656</v>
      </c>
    </row>
    <row r="68" spans="1:9">
      <c r="A68" s="113">
        <v>44</v>
      </c>
      <c r="B68" s="114">
        <v>185</v>
      </c>
      <c r="C68" s="115" t="s">
        <v>226</v>
      </c>
      <c r="D68" s="116" t="s">
        <v>459</v>
      </c>
      <c r="G68" s="106" t="s">
        <v>657</v>
      </c>
      <c r="H68" s="105">
        <v>42166</v>
      </c>
      <c r="I68" s="106" t="s">
        <v>658</v>
      </c>
    </row>
    <row r="69" spans="1:9">
      <c r="A69" s="113">
        <v>45</v>
      </c>
      <c r="B69" s="114">
        <v>19</v>
      </c>
      <c r="C69" s="115" t="s">
        <v>228</v>
      </c>
      <c r="D69" s="116" t="s">
        <v>220</v>
      </c>
      <c r="G69" s="106" t="s">
        <v>659</v>
      </c>
      <c r="H69" s="105">
        <v>42166</v>
      </c>
      <c r="I69" s="106" t="s">
        <v>660</v>
      </c>
    </row>
    <row r="70" spans="1:9">
      <c r="A70" s="113">
        <v>46</v>
      </c>
      <c r="B70" s="114">
        <v>78</v>
      </c>
      <c r="C70" s="115" t="s">
        <v>229</v>
      </c>
      <c r="D70" s="116" t="s">
        <v>220</v>
      </c>
      <c r="G70" s="106" t="s">
        <v>661</v>
      </c>
      <c r="H70" s="105">
        <v>42166</v>
      </c>
      <c r="I70" s="106" t="s">
        <v>662</v>
      </c>
    </row>
    <row r="71" spans="1:9">
      <c r="A71" s="113">
        <v>47</v>
      </c>
      <c r="B71" s="114">
        <v>15</v>
      </c>
      <c r="C71" s="115" t="s">
        <v>230</v>
      </c>
      <c r="D71" s="116" t="s">
        <v>220</v>
      </c>
      <c r="G71" s="106" t="s">
        <v>661</v>
      </c>
      <c r="H71" s="105">
        <v>42166</v>
      </c>
      <c r="I71" s="106" t="s">
        <v>663</v>
      </c>
    </row>
    <row r="72" spans="1:9">
      <c r="A72" s="113">
        <v>48</v>
      </c>
      <c r="B72" s="114">
        <v>79</v>
      </c>
      <c r="C72" s="115" t="s">
        <v>231</v>
      </c>
      <c r="D72" s="116" t="s">
        <v>458</v>
      </c>
      <c r="G72" s="106" t="s">
        <v>664</v>
      </c>
      <c r="H72" s="105">
        <v>42166</v>
      </c>
      <c r="I72" s="106" t="s">
        <v>665</v>
      </c>
    </row>
    <row r="73" spans="1:9">
      <c r="A73" s="113">
        <v>49</v>
      </c>
      <c r="B73" s="114">
        <v>128</v>
      </c>
      <c r="C73" s="115" t="s">
        <v>224</v>
      </c>
      <c r="D73" s="116" t="s">
        <v>220</v>
      </c>
      <c r="G73" s="106" t="s">
        <v>664</v>
      </c>
      <c r="H73" s="105">
        <v>42166</v>
      </c>
      <c r="I73" s="106" t="s">
        <v>666</v>
      </c>
    </row>
    <row r="74" spans="1:9">
      <c r="A74" s="113">
        <v>50</v>
      </c>
      <c r="B74" s="114">
        <v>14</v>
      </c>
      <c r="C74" s="115" t="s">
        <v>232</v>
      </c>
      <c r="D74" s="116" t="s">
        <v>220</v>
      </c>
      <c r="G74" s="106" t="s">
        <v>667</v>
      </c>
      <c r="H74" s="105">
        <v>42166</v>
      </c>
      <c r="I74" s="106" t="s">
        <v>668</v>
      </c>
    </row>
    <row r="75" spans="1:9">
      <c r="A75" s="113">
        <v>51</v>
      </c>
      <c r="B75" s="114">
        <v>112</v>
      </c>
      <c r="C75" s="115" t="s">
        <v>233</v>
      </c>
      <c r="D75" s="116">
        <v>1</v>
      </c>
      <c r="G75" s="106" t="s">
        <v>669</v>
      </c>
      <c r="H75" s="105">
        <v>42166</v>
      </c>
      <c r="I75" s="106" t="s">
        <v>670</v>
      </c>
    </row>
    <row r="76" spans="1:9">
      <c r="A76" s="113">
        <v>51</v>
      </c>
      <c r="B76" s="114">
        <v>120</v>
      </c>
      <c r="C76" s="115" t="s">
        <v>233</v>
      </c>
      <c r="D76" s="116">
        <v>2</v>
      </c>
      <c r="G76" s="106" t="s">
        <v>671</v>
      </c>
      <c r="H76" s="105">
        <v>42166</v>
      </c>
      <c r="I76" s="106" t="s">
        <v>672</v>
      </c>
    </row>
    <row r="77" spans="1:9">
      <c r="A77" s="113">
        <v>52</v>
      </c>
      <c r="B77" s="114">
        <v>114</v>
      </c>
      <c r="C77" s="115" t="s">
        <v>234</v>
      </c>
      <c r="D77" s="116" t="s">
        <v>458</v>
      </c>
      <c r="G77" s="106" t="s">
        <v>673</v>
      </c>
      <c r="H77" s="105">
        <v>42166</v>
      </c>
      <c r="I77" s="106" t="s">
        <v>674</v>
      </c>
    </row>
    <row r="78" spans="1:9">
      <c r="A78" s="113">
        <v>53</v>
      </c>
      <c r="B78" s="114">
        <v>115</v>
      </c>
      <c r="C78" s="115" t="s">
        <v>234</v>
      </c>
      <c r="D78" s="116" t="s">
        <v>458</v>
      </c>
      <c r="G78" s="106" t="s">
        <v>675</v>
      </c>
      <c r="H78" s="105">
        <v>42166</v>
      </c>
      <c r="I78" s="106" t="s">
        <v>676</v>
      </c>
    </row>
    <row r="79" spans="1:9">
      <c r="A79" s="113">
        <v>55</v>
      </c>
      <c r="B79" s="114">
        <v>117</v>
      </c>
      <c r="C79" s="115" t="s">
        <v>234</v>
      </c>
      <c r="D79" s="116" t="s">
        <v>458</v>
      </c>
      <c r="G79" s="106" t="s">
        <v>677</v>
      </c>
      <c r="H79" s="105">
        <v>42166</v>
      </c>
      <c r="I79" s="106" t="s">
        <v>678</v>
      </c>
    </row>
    <row r="80" spans="1:9">
      <c r="A80" s="113">
        <v>56</v>
      </c>
      <c r="B80" s="114">
        <v>118</v>
      </c>
      <c r="C80" s="115" t="s">
        <v>234</v>
      </c>
      <c r="D80" s="116" t="s">
        <v>458</v>
      </c>
      <c r="G80" s="106" t="s">
        <v>679</v>
      </c>
      <c r="H80" s="105">
        <v>42166</v>
      </c>
      <c r="I80" s="106" t="s">
        <v>680</v>
      </c>
    </row>
    <row r="81" spans="1:9">
      <c r="A81" s="113">
        <v>57</v>
      </c>
      <c r="B81" s="114">
        <v>119</v>
      </c>
      <c r="C81" s="115" t="s">
        <v>234</v>
      </c>
      <c r="D81" s="116" t="s">
        <v>220</v>
      </c>
      <c r="G81" s="106" t="s">
        <v>681</v>
      </c>
      <c r="H81" s="105">
        <v>42166</v>
      </c>
      <c r="I81" s="106" t="s">
        <v>682</v>
      </c>
    </row>
    <row r="82" spans="1:9">
      <c r="A82" s="113">
        <v>58</v>
      </c>
      <c r="B82" s="114">
        <v>21</v>
      </c>
      <c r="C82" s="115" t="s">
        <v>272</v>
      </c>
      <c r="D82" s="116">
        <v>1</v>
      </c>
      <c r="G82" s="106" t="s">
        <v>681</v>
      </c>
      <c r="H82" s="105">
        <v>42166</v>
      </c>
      <c r="I82" s="106" t="s">
        <v>683</v>
      </c>
    </row>
    <row r="83" spans="1:9">
      <c r="A83" s="113">
        <v>58</v>
      </c>
      <c r="B83" s="114">
        <v>175</v>
      </c>
      <c r="C83" s="115" t="s">
        <v>272</v>
      </c>
      <c r="D83" s="116">
        <v>1</v>
      </c>
      <c r="G83" s="106" t="s">
        <v>684</v>
      </c>
      <c r="H83" s="105">
        <v>42166</v>
      </c>
      <c r="I83" s="106" t="s">
        <v>685</v>
      </c>
    </row>
    <row r="84" spans="1:9">
      <c r="A84" s="113">
        <v>59</v>
      </c>
      <c r="B84" s="114">
        <v>121</v>
      </c>
      <c r="C84" s="115" t="s">
        <v>234</v>
      </c>
      <c r="D84" s="116" t="s">
        <v>458</v>
      </c>
    </row>
    <row r="85" spans="1:9">
      <c r="A85" s="113">
        <v>60</v>
      </c>
      <c r="B85" s="114">
        <v>122</v>
      </c>
      <c r="C85" s="115" t="s">
        <v>234</v>
      </c>
      <c r="D85" s="116" t="s">
        <v>220</v>
      </c>
    </row>
    <row r="86" spans="1:9">
      <c r="A86" s="113">
        <v>62</v>
      </c>
      <c r="B86" s="114">
        <v>1119</v>
      </c>
      <c r="C86" s="115" t="s">
        <v>235</v>
      </c>
      <c r="D86" s="116" t="s">
        <v>461</v>
      </c>
    </row>
    <row r="87" spans="1:9">
      <c r="A87" s="113">
        <v>63</v>
      </c>
      <c r="B87" s="114">
        <v>172</v>
      </c>
      <c r="C87" s="115" t="s">
        <v>227</v>
      </c>
      <c r="D87" s="116" t="s">
        <v>458</v>
      </c>
    </row>
    <row r="88" spans="1:9">
      <c r="A88" s="113">
        <v>64</v>
      </c>
      <c r="B88" s="114">
        <v>1105</v>
      </c>
      <c r="C88" s="115" t="s">
        <v>234</v>
      </c>
      <c r="D88" s="116" t="s">
        <v>220</v>
      </c>
    </row>
    <row r="89" spans="1:9">
      <c r="A89" s="113">
        <v>65</v>
      </c>
      <c r="B89" s="114">
        <v>10</v>
      </c>
      <c r="C89" s="115" t="s">
        <v>236</v>
      </c>
      <c r="D89" s="116" t="s">
        <v>220</v>
      </c>
    </row>
    <row r="90" spans="1:9">
      <c r="A90" s="113">
        <v>66</v>
      </c>
      <c r="B90" s="114">
        <v>1106</v>
      </c>
      <c r="C90" s="115" t="s">
        <v>236</v>
      </c>
      <c r="D90" s="116" t="s">
        <v>220</v>
      </c>
    </row>
    <row r="91" spans="1:9">
      <c r="A91" s="113">
        <v>67</v>
      </c>
      <c r="B91" s="114">
        <v>102</v>
      </c>
      <c r="C91" s="115" t="s">
        <v>237</v>
      </c>
      <c r="D91" s="116" t="s">
        <v>459</v>
      </c>
    </row>
    <row r="92" spans="1:9">
      <c r="A92" s="113">
        <v>71</v>
      </c>
      <c r="B92" s="114">
        <v>109</v>
      </c>
      <c r="C92" s="115" t="s">
        <v>237</v>
      </c>
      <c r="D92" s="116" t="s">
        <v>220</v>
      </c>
    </row>
    <row r="93" spans="1:9">
      <c r="A93" s="113">
        <v>72</v>
      </c>
      <c r="B93" s="114">
        <v>111</v>
      </c>
      <c r="C93" s="115" t="s">
        <v>237</v>
      </c>
      <c r="D93" s="116" t="s">
        <v>220</v>
      </c>
    </row>
    <row r="94" spans="1:9">
      <c r="A94" s="113">
        <v>73</v>
      </c>
      <c r="B94" s="114">
        <v>156</v>
      </c>
      <c r="C94" s="115" t="s">
        <v>237</v>
      </c>
      <c r="D94" s="116" t="s">
        <v>459</v>
      </c>
    </row>
    <row r="95" spans="1:9">
      <c r="A95" s="113">
        <v>74</v>
      </c>
      <c r="B95" s="114">
        <v>17</v>
      </c>
      <c r="C95" s="115" t="s">
        <v>238</v>
      </c>
      <c r="D95" s="116" t="s">
        <v>220</v>
      </c>
    </row>
    <row r="96" spans="1:9">
      <c r="A96" s="113">
        <v>75</v>
      </c>
      <c r="B96" s="114">
        <v>62</v>
      </c>
      <c r="C96" s="115" t="s">
        <v>239</v>
      </c>
      <c r="D96" s="116" t="s">
        <v>220</v>
      </c>
    </row>
    <row r="97" spans="1:4">
      <c r="A97" s="113">
        <v>76</v>
      </c>
      <c r="B97" s="114">
        <v>63</v>
      </c>
      <c r="C97" s="115" t="s">
        <v>239</v>
      </c>
      <c r="D97" s="116" t="s">
        <v>220</v>
      </c>
    </row>
    <row r="98" spans="1:4">
      <c r="A98" s="113">
        <v>77</v>
      </c>
      <c r="B98" s="114">
        <v>134</v>
      </c>
      <c r="C98" s="115" t="s">
        <v>239</v>
      </c>
      <c r="D98" s="116" t="s">
        <v>220</v>
      </c>
    </row>
    <row r="99" spans="1:4">
      <c r="A99" s="113">
        <v>78</v>
      </c>
      <c r="B99" s="114">
        <v>13</v>
      </c>
      <c r="C99" s="115" t="s">
        <v>240</v>
      </c>
      <c r="D99" s="116" t="s">
        <v>220</v>
      </c>
    </row>
    <row r="100" spans="1:4">
      <c r="A100" s="113">
        <v>79</v>
      </c>
      <c r="B100" s="114">
        <v>97</v>
      </c>
      <c r="C100" s="115" t="s">
        <v>241</v>
      </c>
      <c r="D100" s="116">
        <v>2</v>
      </c>
    </row>
    <row r="101" spans="1:4">
      <c r="A101" s="113">
        <v>79</v>
      </c>
      <c r="B101" s="114">
        <v>164</v>
      </c>
      <c r="C101" s="115" t="s">
        <v>241</v>
      </c>
      <c r="D101" s="116">
        <v>1</v>
      </c>
    </row>
    <row r="102" spans="1:4">
      <c r="A102" s="113">
        <v>80</v>
      </c>
      <c r="B102" s="114">
        <v>96</v>
      </c>
      <c r="C102" s="115" t="s">
        <v>242</v>
      </c>
      <c r="D102" s="116" t="s">
        <v>220</v>
      </c>
    </row>
    <row r="103" spans="1:4">
      <c r="A103" s="113">
        <v>81</v>
      </c>
      <c r="B103" s="114">
        <v>60</v>
      </c>
      <c r="C103" s="115" t="s">
        <v>243</v>
      </c>
      <c r="D103" s="116" t="s">
        <v>220</v>
      </c>
    </row>
    <row r="104" spans="1:4">
      <c r="A104" s="113">
        <v>82</v>
      </c>
      <c r="B104" s="114">
        <v>83</v>
      </c>
      <c r="C104" s="115" t="s">
        <v>244</v>
      </c>
      <c r="D104" s="116" t="s">
        <v>220</v>
      </c>
    </row>
    <row r="105" spans="1:4">
      <c r="A105" s="113">
        <v>83</v>
      </c>
      <c r="B105" s="114">
        <v>84</v>
      </c>
      <c r="C105" s="115" t="s">
        <v>244</v>
      </c>
      <c r="D105" s="116" t="s">
        <v>220</v>
      </c>
    </row>
    <row r="106" spans="1:4">
      <c r="A106" s="113">
        <v>84</v>
      </c>
      <c r="B106" s="114">
        <v>85</v>
      </c>
      <c r="C106" s="115" t="s">
        <v>244</v>
      </c>
      <c r="D106" s="116" t="s">
        <v>220</v>
      </c>
    </row>
    <row r="107" spans="1:4">
      <c r="A107" s="113">
        <v>85</v>
      </c>
      <c r="B107" s="114">
        <v>86</v>
      </c>
      <c r="C107" s="115" t="s">
        <v>244</v>
      </c>
      <c r="D107" s="116" t="s">
        <v>220</v>
      </c>
    </row>
    <row r="108" spans="1:4">
      <c r="A108" s="113">
        <v>86</v>
      </c>
      <c r="B108" s="114">
        <v>1107</v>
      </c>
      <c r="C108" s="115" t="s">
        <v>244</v>
      </c>
      <c r="D108" s="116" t="s">
        <v>220</v>
      </c>
    </row>
    <row r="109" spans="1:4">
      <c r="A109" s="113">
        <v>87</v>
      </c>
      <c r="B109" s="114">
        <v>1109</v>
      </c>
      <c r="C109" s="115" t="s">
        <v>244</v>
      </c>
      <c r="D109" s="116" t="s">
        <v>220</v>
      </c>
    </row>
    <row r="110" spans="1:4">
      <c r="A110" s="113">
        <v>88</v>
      </c>
      <c r="B110" s="114">
        <v>1113</v>
      </c>
      <c r="C110" s="115" t="s">
        <v>244</v>
      </c>
      <c r="D110" s="116" t="s">
        <v>220</v>
      </c>
    </row>
    <row r="111" spans="1:4">
      <c r="A111" s="113">
        <v>91</v>
      </c>
      <c r="B111" s="114">
        <v>3</v>
      </c>
      <c r="C111" s="115" t="s">
        <v>245</v>
      </c>
      <c r="D111" s="116" t="s">
        <v>220</v>
      </c>
    </row>
    <row r="112" spans="1:4">
      <c r="A112" s="113">
        <v>92</v>
      </c>
      <c r="B112" s="114">
        <v>4</v>
      </c>
      <c r="C112" s="115" t="s">
        <v>245</v>
      </c>
      <c r="D112" s="116" t="s">
        <v>220</v>
      </c>
    </row>
    <row r="113" spans="1:4">
      <c r="A113" s="113">
        <v>93</v>
      </c>
      <c r="B113" s="114">
        <v>30</v>
      </c>
      <c r="C113" s="115" t="s">
        <v>246</v>
      </c>
      <c r="D113" s="116">
        <v>1</v>
      </c>
    </row>
    <row r="114" spans="1:4">
      <c r="A114" s="113">
        <v>93</v>
      </c>
      <c r="B114" s="114">
        <v>214</v>
      </c>
      <c r="C114" s="115" t="s">
        <v>246</v>
      </c>
      <c r="D114" s="116">
        <v>2</v>
      </c>
    </row>
    <row r="115" spans="1:4">
      <c r="A115" s="113">
        <v>94</v>
      </c>
      <c r="B115" s="114">
        <v>1108</v>
      </c>
      <c r="C115" s="115" t="s">
        <v>245</v>
      </c>
      <c r="D115" s="116" t="s">
        <v>220</v>
      </c>
    </row>
    <row r="116" spans="1:4">
      <c r="A116" s="113">
        <v>95</v>
      </c>
      <c r="B116" s="114">
        <v>1110</v>
      </c>
      <c r="C116" s="115" t="s">
        <v>245</v>
      </c>
      <c r="D116" s="116" t="s">
        <v>220</v>
      </c>
    </row>
    <row r="117" spans="1:4">
      <c r="A117" s="113">
        <v>96</v>
      </c>
      <c r="B117" s="114">
        <v>1114</v>
      </c>
      <c r="C117" s="115" t="s">
        <v>245</v>
      </c>
      <c r="D117" s="116" t="s">
        <v>220</v>
      </c>
    </row>
    <row r="118" spans="1:4">
      <c r="A118" s="113">
        <v>97</v>
      </c>
      <c r="B118" s="114">
        <v>54</v>
      </c>
      <c r="C118" s="115" t="s">
        <v>247</v>
      </c>
      <c r="D118" s="116" t="s">
        <v>220</v>
      </c>
    </row>
    <row r="119" spans="1:4">
      <c r="A119" s="113">
        <v>98</v>
      </c>
      <c r="B119" s="114">
        <v>12</v>
      </c>
      <c r="C119" s="115" t="s">
        <v>248</v>
      </c>
      <c r="D119" s="116" t="s">
        <v>220</v>
      </c>
    </row>
    <row r="120" spans="1:4">
      <c r="A120" s="113">
        <v>99</v>
      </c>
      <c r="B120" s="114">
        <v>75</v>
      </c>
      <c r="C120" s="115" t="s">
        <v>249</v>
      </c>
      <c r="D120" s="116" t="s">
        <v>458</v>
      </c>
    </row>
    <row r="121" spans="1:4">
      <c r="A121" s="113">
        <v>100</v>
      </c>
      <c r="B121" s="114">
        <v>76</v>
      </c>
      <c r="C121" s="115" t="s">
        <v>249</v>
      </c>
      <c r="D121" s="116" t="s">
        <v>458</v>
      </c>
    </row>
    <row r="122" spans="1:4">
      <c r="A122" s="113">
        <v>101</v>
      </c>
      <c r="B122" s="114">
        <v>7</v>
      </c>
      <c r="C122" s="115" t="s">
        <v>250</v>
      </c>
      <c r="D122" s="116" t="s">
        <v>220</v>
      </c>
    </row>
    <row r="123" spans="1:4">
      <c r="A123" s="113">
        <v>102</v>
      </c>
      <c r="B123" s="114">
        <v>8</v>
      </c>
      <c r="C123" s="115" t="s">
        <v>250</v>
      </c>
      <c r="D123" s="116" t="s">
        <v>220</v>
      </c>
    </row>
    <row r="124" spans="1:4">
      <c r="A124" s="113">
        <v>103</v>
      </c>
      <c r="B124" s="114">
        <v>9</v>
      </c>
      <c r="C124" s="115" t="s">
        <v>250</v>
      </c>
      <c r="D124" s="116" t="s">
        <v>220</v>
      </c>
    </row>
    <row r="125" spans="1:4">
      <c r="A125" s="113">
        <v>104</v>
      </c>
      <c r="B125" s="114">
        <v>61</v>
      </c>
      <c r="C125" s="115" t="s">
        <v>251</v>
      </c>
      <c r="D125" s="116" t="s">
        <v>459</v>
      </c>
    </row>
    <row r="126" spans="1:4">
      <c r="A126" s="113">
        <v>105</v>
      </c>
      <c r="B126" s="114">
        <v>65</v>
      </c>
      <c r="C126" s="115" t="s">
        <v>251</v>
      </c>
      <c r="D126" s="116" t="s">
        <v>220</v>
      </c>
    </row>
    <row r="127" spans="1:4">
      <c r="A127" s="113">
        <v>106</v>
      </c>
      <c r="B127" s="114">
        <v>66</v>
      </c>
      <c r="C127" s="115" t="s">
        <v>251</v>
      </c>
      <c r="D127" s="116" t="s">
        <v>459</v>
      </c>
    </row>
    <row r="128" spans="1:4">
      <c r="A128" s="113">
        <v>107</v>
      </c>
      <c r="B128" s="114">
        <v>67</v>
      </c>
      <c r="C128" s="115" t="s">
        <v>251</v>
      </c>
      <c r="D128" s="116" t="s">
        <v>459</v>
      </c>
    </row>
    <row r="129" spans="1:4">
      <c r="A129" s="113">
        <v>108</v>
      </c>
      <c r="B129" s="114">
        <v>68</v>
      </c>
      <c r="C129" s="115" t="s">
        <v>251</v>
      </c>
      <c r="D129" s="116" t="s">
        <v>459</v>
      </c>
    </row>
    <row r="130" spans="1:4">
      <c r="A130" s="113">
        <v>109</v>
      </c>
      <c r="B130" s="114">
        <v>69</v>
      </c>
      <c r="C130" s="115" t="s">
        <v>251</v>
      </c>
      <c r="D130" s="116" t="s">
        <v>220</v>
      </c>
    </row>
    <row r="131" spans="1:4">
      <c r="A131" s="113">
        <v>110</v>
      </c>
      <c r="B131" s="114">
        <v>1348</v>
      </c>
      <c r="C131" s="115" t="s">
        <v>251</v>
      </c>
      <c r="D131" s="116" t="s">
        <v>220</v>
      </c>
    </row>
    <row r="132" spans="1:4">
      <c r="A132" s="113">
        <v>111</v>
      </c>
      <c r="B132" s="114">
        <v>91</v>
      </c>
      <c r="C132" s="115" t="s">
        <v>252</v>
      </c>
      <c r="D132" s="116" t="s">
        <v>220</v>
      </c>
    </row>
    <row r="133" spans="1:4">
      <c r="A133" s="113">
        <v>112</v>
      </c>
      <c r="B133" s="114">
        <v>22</v>
      </c>
      <c r="C133" s="115" t="s">
        <v>253</v>
      </c>
      <c r="D133" s="116" t="s">
        <v>458</v>
      </c>
    </row>
    <row r="134" spans="1:4">
      <c r="A134" s="113">
        <v>113</v>
      </c>
      <c r="B134" s="114">
        <v>23</v>
      </c>
      <c r="C134" s="115" t="s">
        <v>253</v>
      </c>
      <c r="D134" s="116" t="s">
        <v>458</v>
      </c>
    </row>
    <row r="135" spans="1:4">
      <c r="A135" s="113">
        <v>115</v>
      </c>
      <c r="B135" s="114">
        <v>25</v>
      </c>
      <c r="C135" s="115" t="s">
        <v>253</v>
      </c>
      <c r="D135" s="116" t="s">
        <v>220</v>
      </c>
    </row>
    <row r="136" spans="1:4">
      <c r="A136" s="113">
        <v>116</v>
      </c>
      <c r="B136" s="114">
        <v>26</v>
      </c>
      <c r="C136" s="115" t="s">
        <v>253</v>
      </c>
      <c r="D136" s="116" t="s">
        <v>220</v>
      </c>
    </row>
    <row r="137" spans="1:4">
      <c r="A137" s="113">
        <v>117</v>
      </c>
      <c r="B137" s="114">
        <v>1349</v>
      </c>
      <c r="C137" s="115" t="s">
        <v>253</v>
      </c>
      <c r="D137" s="116" t="s">
        <v>220</v>
      </c>
    </row>
    <row r="138" spans="1:4">
      <c r="A138" s="113">
        <v>118</v>
      </c>
      <c r="B138" s="114">
        <v>6</v>
      </c>
      <c r="C138" s="115" t="s">
        <v>254</v>
      </c>
      <c r="D138" s="116" t="s">
        <v>220</v>
      </c>
    </row>
    <row r="139" spans="1:4">
      <c r="A139" s="113">
        <v>119</v>
      </c>
      <c r="B139" s="114">
        <v>1350</v>
      </c>
      <c r="C139" s="115" t="s">
        <v>254</v>
      </c>
      <c r="D139" s="116" t="s">
        <v>220</v>
      </c>
    </row>
    <row r="140" spans="1:4">
      <c r="A140" s="113">
        <v>120</v>
      </c>
      <c r="B140" s="114">
        <v>11</v>
      </c>
      <c r="C140" s="115" t="s">
        <v>227</v>
      </c>
      <c r="D140" s="116" t="s">
        <v>220</v>
      </c>
    </row>
    <row r="141" spans="1:4">
      <c r="A141" s="113">
        <v>121</v>
      </c>
      <c r="B141" s="114">
        <v>26</v>
      </c>
      <c r="C141" s="115" t="s">
        <v>255</v>
      </c>
      <c r="D141" s="116">
        <v>2</v>
      </c>
    </row>
    <row r="142" spans="1:4">
      <c r="A142" s="113">
        <v>121</v>
      </c>
      <c r="B142" s="114">
        <v>224</v>
      </c>
      <c r="C142" s="115" t="s">
        <v>255</v>
      </c>
      <c r="D142" s="116">
        <v>1</v>
      </c>
    </row>
    <row r="143" spans="1:4">
      <c r="A143" s="113">
        <v>122</v>
      </c>
      <c r="B143" s="114">
        <v>201</v>
      </c>
      <c r="C143" s="115" t="s">
        <v>256</v>
      </c>
      <c r="D143" s="116">
        <v>1</v>
      </c>
    </row>
    <row r="144" spans="1:4">
      <c r="A144" s="113">
        <v>122</v>
      </c>
      <c r="B144" s="114">
        <v>245</v>
      </c>
      <c r="C144" s="115" t="s">
        <v>256</v>
      </c>
      <c r="D144" s="116">
        <v>2</v>
      </c>
    </row>
    <row r="145" spans="1:4">
      <c r="A145" s="113">
        <v>123</v>
      </c>
      <c r="B145" s="114">
        <v>1307</v>
      </c>
      <c r="C145" s="115" t="s">
        <v>257</v>
      </c>
      <c r="D145" s="116">
        <v>1</v>
      </c>
    </row>
    <row r="146" spans="1:4">
      <c r="A146" s="113">
        <v>124</v>
      </c>
      <c r="B146" s="114">
        <v>1319</v>
      </c>
      <c r="C146" s="115" t="s">
        <v>257</v>
      </c>
      <c r="D146" s="116">
        <v>1</v>
      </c>
    </row>
    <row r="147" spans="1:4">
      <c r="A147" s="113">
        <v>125</v>
      </c>
      <c r="B147" s="114">
        <v>1315</v>
      </c>
      <c r="C147" s="115" t="s">
        <v>257</v>
      </c>
      <c r="D147" s="116">
        <v>1</v>
      </c>
    </row>
    <row r="148" spans="1:4">
      <c r="A148" s="113">
        <v>126</v>
      </c>
      <c r="B148" s="114">
        <v>1193</v>
      </c>
      <c r="C148" s="115" t="s">
        <v>258</v>
      </c>
      <c r="D148" s="116">
        <v>1</v>
      </c>
    </row>
    <row r="149" spans="1:4">
      <c r="A149" s="113">
        <v>126</v>
      </c>
      <c r="B149" s="114">
        <v>1194</v>
      </c>
      <c r="C149" s="115" t="s">
        <v>258</v>
      </c>
      <c r="D149" s="116">
        <v>2</v>
      </c>
    </row>
    <row r="150" spans="1:4">
      <c r="A150" s="113">
        <v>127</v>
      </c>
      <c r="B150" s="114">
        <v>80</v>
      </c>
      <c r="C150" s="115" t="s">
        <v>259</v>
      </c>
      <c r="D150" s="116" t="s">
        <v>459</v>
      </c>
    </row>
    <row r="151" spans="1:4">
      <c r="A151" s="113">
        <v>127</v>
      </c>
      <c r="B151" s="114">
        <v>148</v>
      </c>
      <c r="C151" s="115" t="s">
        <v>259</v>
      </c>
      <c r="D151" s="116">
        <v>1</v>
      </c>
    </row>
    <row r="152" spans="1:4">
      <c r="A152" s="113">
        <v>127</v>
      </c>
      <c r="B152" s="114">
        <v>221</v>
      </c>
      <c r="C152" s="115" t="s">
        <v>259</v>
      </c>
      <c r="D152" s="116" t="s">
        <v>461</v>
      </c>
    </row>
    <row r="153" spans="1:4">
      <c r="A153" s="113">
        <v>128</v>
      </c>
      <c r="B153" s="114">
        <v>1120</v>
      </c>
      <c r="C153" s="115" t="s">
        <v>260</v>
      </c>
      <c r="D153" s="116">
        <v>1</v>
      </c>
    </row>
    <row r="154" spans="1:4">
      <c r="A154" s="113">
        <v>128</v>
      </c>
      <c r="B154" s="114">
        <v>1121</v>
      </c>
      <c r="C154" s="115" t="s">
        <v>260</v>
      </c>
      <c r="D154" s="116">
        <v>1</v>
      </c>
    </row>
    <row r="155" spans="1:4">
      <c r="A155" s="113">
        <v>128</v>
      </c>
      <c r="B155" s="114">
        <v>1122</v>
      </c>
      <c r="C155" s="115" t="s">
        <v>260</v>
      </c>
      <c r="D155" s="116">
        <v>2</v>
      </c>
    </row>
    <row r="156" spans="1:4">
      <c r="A156" s="113">
        <v>129</v>
      </c>
      <c r="B156" s="114">
        <v>169</v>
      </c>
      <c r="C156" s="115" t="s">
        <v>259</v>
      </c>
      <c r="D156" s="116">
        <v>1</v>
      </c>
    </row>
    <row r="157" spans="1:4">
      <c r="A157" s="113">
        <v>129</v>
      </c>
      <c r="B157" s="114">
        <v>202</v>
      </c>
      <c r="C157" s="115" t="s">
        <v>259</v>
      </c>
      <c r="D157" s="116">
        <v>1</v>
      </c>
    </row>
    <row r="158" spans="1:4">
      <c r="A158" s="113">
        <v>129</v>
      </c>
      <c r="B158" s="114">
        <v>222</v>
      </c>
      <c r="C158" s="115" t="s">
        <v>259</v>
      </c>
      <c r="D158" s="116">
        <v>2</v>
      </c>
    </row>
    <row r="159" spans="1:4">
      <c r="A159" s="113">
        <v>130</v>
      </c>
      <c r="B159" s="114">
        <v>1308</v>
      </c>
      <c r="C159" s="115" t="s">
        <v>261</v>
      </c>
      <c r="D159" s="116">
        <v>1</v>
      </c>
    </row>
    <row r="160" spans="1:4">
      <c r="A160" s="113">
        <v>130</v>
      </c>
      <c r="B160" s="114">
        <v>1309</v>
      </c>
      <c r="C160" s="115" t="s">
        <v>261</v>
      </c>
      <c r="D160" s="116">
        <v>1</v>
      </c>
    </row>
    <row r="161" spans="1:4">
      <c r="A161" s="113">
        <v>130</v>
      </c>
      <c r="B161" s="114">
        <v>1310</v>
      </c>
      <c r="C161" s="115" t="s">
        <v>261</v>
      </c>
      <c r="D161" s="116">
        <v>2</v>
      </c>
    </row>
    <row r="162" spans="1:4">
      <c r="A162" s="113">
        <v>131</v>
      </c>
      <c r="B162" s="114">
        <v>1311</v>
      </c>
      <c r="C162" s="115" t="s">
        <v>261</v>
      </c>
      <c r="D162" s="116">
        <v>1</v>
      </c>
    </row>
    <row r="163" spans="1:4">
      <c r="A163" s="113">
        <v>131</v>
      </c>
      <c r="B163" s="114">
        <v>1312</v>
      </c>
      <c r="C163" s="115" t="s">
        <v>261</v>
      </c>
      <c r="D163" s="116">
        <v>1</v>
      </c>
    </row>
    <row r="164" spans="1:4">
      <c r="A164" s="113">
        <v>131</v>
      </c>
      <c r="B164" s="114">
        <v>1313</v>
      </c>
      <c r="C164" s="115" t="s">
        <v>261</v>
      </c>
      <c r="D164" s="116">
        <v>2</v>
      </c>
    </row>
    <row r="165" spans="1:4">
      <c r="A165" s="113">
        <v>132</v>
      </c>
      <c r="B165" s="114">
        <v>92</v>
      </c>
      <c r="C165" s="115" t="s">
        <v>262</v>
      </c>
      <c r="D165" s="116" t="s">
        <v>458</v>
      </c>
    </row>
    <row r="166" spans="1:4">
      <c r="A166" s="113">
        <v>132</v>
      </c>
      <c r="B166" s="114">
        <v>210</v>
      </c>
      <c r="C166" s="115" t="s">
        <v>262</v>
      </c>
      <c r="D166" s="116">
        <v>2</v>
      </c>
    </row>
    <row r="167" spans="1:4">
      <c r="A167" s="113">
        <v>132</v>
      </c>
      <c r="B167" s="114">
        <v>234</v>
      </c>
      <c r="C167" s="115" t="s">
        <v>262</v>
      </c>
      <c r="D167" s="116" t="s">
        <v>458</v>
      </c>
    </row>
    <row r="168" spans="1:4">
      <c r="A168" s="113">
        <v>132</v>
      </c>
      <c r="B168" s="114">
        <v>236</v>
      </c>
      <c r="C168" s="115" t="s">
        <v>262</v>
      </c>
      <c r="D168" s="116" t="s">
        <v>458</v>
      </c>
    </row>
    <row r="169" spans="1:4">
      <c r="A169" s="113">
        <v>133</v>
      </c>
      <c r="B169" s="114">
        <v>92</v>
      </c>
      <c r="C169" s="115" t="s">
        <v>262</v>
      </c>
      <c r="D169" s="116">
        <v>1</v>
      </c>
    </row>
    <row r="170" spans="1:4">
      <c r="A170" s="113">
        <v>133</v>
      </c>
      <c r="B170" s="114">
        <v>210</v>
      </c>
      <c r="C170" s="115" t="s">
        <v>262</v>
      </c>
      <c r="D170" s="116">
        <v>2</v>
      </c>
    </row>
    <row r="171" spans="1:4">
      <c r="A171" s="113">
        <v>133</v>
      </c>
      <c r="B171" s="114">
        <v>233</v>
      </c>
      <c r="C171" s="115" t="s">
        <v>262</v>
      </c>
      <c r="D171" s="116">
        <v>1</v>
      </c>
    </row>
    <row r="172" spans="1:4">
      <c r="A172" s="113">
        <v>133</v>
      </c>
      <c r="B172" s="114">
        <v>246</v>
      </c>
      <c r="C172" s="115" t="s">
        <v>262</v>
      </c>
      <c r="D172" s="116">
        <v>1</v>
      </c>
    </row>
    <row r="173" spans="1:4">
      <c r="A173" s="113">
        <v>134</v>
      </c>
      <c r="B173" s="114">
        <v>101</v>
      </c>
      <c r="C173" s="115" t="s">
        <v>262</v>
      </c>
      <c r="D173" s="116">
        <v>1</v>
      </c>
    </row>
    <row r="174" spans="1:4">
      <c r="A174" s="113">
        <v>134</v>
      </c>
      <c r="B174" s="114">
        <v>210</v>
      </c>
      <c r="C174" s="115" t="s">
        <v>262</v>
      </c>
      <c r="D174" s="116">
        <v>2</v>
      </c>
    </row>
    <row r="175" spans="1:4">
      <c r="A175" s="113">
        <v>134</v>
      </c>
      <c r="B175" s="114">
        <v>232</v>
      </c>
      <c r="C175" s="115" t="s">
        <v>262</v>
      </c>
      <c r="D175" s="116">
        <v>1</v>
      </c>
    </row>
    <row r="176" spans="1:4">
      <c r="A176" s="113">
        <v>134</v>
      </c>
      <c r="B176" s="114">
        <v>250</v>
      </c>
      <c r="C176" s="115" t="s">
        <v>262</v>
      </c>
      <c r="D176" s="116">
        <v>1</v>
      </c>
    </row>
    <row r="177" spans="1:4">
      <c r="A177" s="113">
        <v>135</v>
      </c>
      <c r="B177" s="114">
        <v>38</v>
      </c>
      <c r="C177" s="115" t="s">
        <v>262</v>
      </c>
      <c r="D177" s="116">
        <v>1</v>
      </c>
    </row>
    <row r="178" spans="1:4">
      <c r="A178" s="113">
        <v>135</v>
      </c>
      <c r="B178" s="114">
        <v>80</v>
      </c>
      <c r="C178" s="115" t="s">
        <v>262</v>
      </c>
      <c r="D178" s="116">
        <v>1</v>
      </c>
    </row>
    <row r="179" spans="1:4">
      <c r="A179" s="113">
        <v>135</v>
      </c>
      <c r="B179" s="114">
        <v>221</v>
      </c>
      <c r="C179" s="115" t="s">
        <v>262</v>
      </c>
      <c r="D179" s="116" t="s">
        <v>461</v>
      </c>
    </row>
    <row r="180" spans="1:4">
      <c r="A180" s="113">
        <v>135</v>
      </c>
      <c r="B180" s="114">
        <v>247</v>
      </c>
      <c r="C180" s="115" t="s">
        <v>262</v>
      </c>
      <c r="D180" s="116">
        <v>1</v>
      </c>
    </row>
    <row r="181" spans="1:4">
      <c r="A181" s="113">
        <v>136</v>
      </c>
      <c r="B181" s="114">
        <v>124</v>
      </c>
      <c r="C181" s="115" t="s">
        <v>262</v>
      </c>
      <c r="D181" s="116">
        <v>1</v>
      </c>
    </row>
    <row r="182" spans="1:4">
      <c r="A182" s="113">
        <v>136</v>
      </c>
      <c r="B182" s="114">
        <v>202</v>
      </c>
      <c r="C182" s="115" t="s">
        <v>262</v>
      </c>
      <c r="D182" s="116">
        <v>1</v>
      </c>
    </row>
    <row r="183" spans="1:4">
      <c r="A183" s="113">
        <v>136</v>
      </c>
      <c r="B183" s="114">
        <v>222</v>
      </c>
      <c r="C183" s="115" t="s">
        <v>262</v>
      </c>
      <c r="D183" s="116">
        <v>2</v>
      </c>
    </row>
    <row r="184" spans="1:4">
      <c r="A184" s="113">
        <v>136</v>
      </c>
      <c r="B184" s="114">
        <v>246</v>
      </c>
      <c r="C184" s="115" t="s">
        <v>262</v>
      </c>
      <c r="D184" s="116">
        <v>1</v>
      </c>
    </row>
    <row r="185" spans="1:4">
      <c r="A185" s="113">
        <v>137</v>
      </c>
      <c r="B185" s="114">
        <v>203</v>
      </c>
      <c r="C185" s="115" t="s">
        <v>262</v>
      </c>
      <c r="D185" s="116" t="s">
        <v>263</v>
      </c>
    </row>
    <row r="186" spans="1:4">
      <c r="A186" s="113">
        <v>137</v>
      </c>
      <c r="B186" s="114">
        <v>222</v>
      </c>
      <c r="C186" s="115" t="s">
        <v>262</v>
      </c>
      <c r="D186" s="116" t="s">
        <v>263</v>
      </c>
    </row>
    <row r="187" spans="1:4">
      <c r="A187" s="113">
        <v>137</v>
      </c>
      <c r="B187" s="114">
        <v>223</v>
      </c>
      <c r="C187" s="115" t="s">
        <v>262</v>
      </c>
      <c r="D187" s="116" t="s">
        <v>263</v>
      </c>
    </row>
    <row r="188" spans="1:4">
      <c r="A188" s="113">
        <v>137</v>
      </c>
      <c r="B188" s="114">
        <v>229</v>
      </c>
      <c r="C188" s="115" t="s">
        <v>262</v>
      </c>
      <c r="D188" s="116" t="s">
        <v>263</v>
      </c>
    </row>
    <row r="189" spans="1:4">
      <c r="A189" s="113">
        <v>138</v>
      </c>
      <c r="B189" s="114">
        <v>5</v>
      </c>
      <c r="C189" s="115" t="s">
        <v>262</v>
      </c>
      <c r="D189" s="116" t="s">
        <v>458</v>
      </c>
    </row>
    <row r="190" spans="1:4">
      <c r="A190" s="113">
        <v>138</v>
      </c>
      <c r="B190" s="114">
        <v>88</v>
      </c>
      <c r="C190" s="115" t="s">
        <v>262</v>
      </c>
      <c r="D190" s="116" t="s">
        <v>458</v>
      </c>
    </row>
    <row r="191" spans="1:4">
      <c r="A191" s="113">
        <v>138</v>
      </c>
      <c r="B191" s="114">
        <v>208</v>
      </c>
      <c r="C191" s="115" t="s">
        <v>262</v>
      </c>
      <c r="D191" s="116">
        <v>2</v>
      </c>
    </row>
    <row r="192" spans="1:4">
      <c r="A192" s="113">
        <v>138</v>
      </c>
      <c r="B192" s="114">
        <v>235</v>
      </c>
      <c r="C192" s="115" t="s">
        <v>262</v>
      </c>
      <c r="D192" s="116" t="s">
        <v>458</v>
      </c>
    </row>
    <row r="193" spans="1:4">
      <c r="A193" s="113">
        <v>140</v>
      </c>
      <c r="B193" s="114">
        <v>1395</v>
      </c>
      <c r="C193" s="115" t="s">
        <v>246</v>
      </c>
      <c r="D193" s="116">
        <v>2</v>
      </c>
    </row>
    <row r="194" spans="1:4">
      <c r="A194" s="113">
        <v>140</v>
      </c>
      <c r="B194" s="114">
        <v>1396</v>
      </c>
      <c r="C194" s="115" t="s">
        <v>246</v>
      </c>
      <c r="D194" s="116">
        <v>1</v>
      </c>
    </row>
    <row r="195" spans="1:4">
      <c r="A195" s="113">
        <v>141</v>
      </c>
      <c r="B195" s="114">
        <v>189</v>
      </c>
      <c r="C195" s="115" t="s">
        <v>264</v>
      </c>
      <c r="D195" s="116">
        <v>1</v>
      </c>
    </row>
    <row r="196" spans="1:4">
      <c r="A196" s="113">
        <v>141</v>
      </c>
      <c r="B196" s="114">
        <v>210</v>
      </c>
      <c r="C196" s="115" t="s">
        <v>264</v>
      </c>
      <c r="D196" s="116">
        <v>2</v>
      </c>
    </row>
    <row r="197" spans="1:4">
      <c r="A197" s="113">
        <v>141</v>
      </c>
      <c r="B197" s="114">
        <v>233</v>
      </c>
      <c r="C197" s="115" t="s">
        <v>264</v>
      </c>
      <c r="D197" s="116">
        <v>1</v>
      </c>
    </row>
    <row r="198" spans="1:4">
      <c r="A198" s="113">
        <v>141</v>
      </c>
      <c r="B198" s="114">
        <v>249</v>
      </c>
      <c r="C198" s="115" t="s">
        <v>264</v>
      </c>
      <c r="D198" s="116">
        <v>1</v>
      </c>
    </row>
    <row r="199" spans="1:4">
      <c r="A199" s="113">
        <v>141</v>
      </c>
      <c r="B199" s="114">
        <v>252</v>
      </c>
      <c r="C199" s="115" t="s">
        <v>264</v>
      </c>
      <c r="D199" s="116">
        <v>1</v>
      </c>
    </row>
    <row r="200" spans="1:4">
      <c r="A200" s="113">
        <v>142</v>
      </c>
      <c r="B200" s="114">
        <v>132</v>
      </c>
      <c r="C200" s="115" t="s">
        <v>264</v>
      </c>
      <c r="D200" s="116">
        <v>1</v>
      </c>
    </row>
    <row r="201" spans="1:4">
      <c r="A201" s="113">
        <v>142</v>
      </c>
      <c r="B201" s="114">
        <v>206</v>
      </c>
      <c r="C201" s="115" t="s">
        <v>264</v>
      </c>
      <c r="D201" s="116">
        <v>2</v>
      </c>
    </row>
    <row r="202" spans="1:4">
      <c r="A202" s="113">
        <v>142</v>
      </c>
      <c r="B202" s="114">
        <v>230</v>
      </c>
      <c r="C202" s="115" t="s">
        <v>264</v>
      </c>
      <c r="D202" s="116">
        <v>1</v>
      </c>
    </row>
    <row r="203" spans="1:4">
      <c r="A203" s="113">
        <v>142</v>
      </c>
      <c r="B203" s="114">
        <v>249</v>
      </c>
      <c r="C203" s="115" t="s">
        <v>264</v>
      </c>
      <c r="D203" s="116">
        <v>1</v>
      </c>
    </row>
    <row r="204" spans="1:4">
      <c r="A204" s="113">
        <v>142</v>
      </c>
      <c r="B204" s="114">
        <v>252</v>
      </c>
      <c r="C204" s="115" t="s">
        <v>264</v>
      </c>
      <c r="D204" s="116">
        <v>1</v>
      </c>
    </row>
    <row r="205" spans="1:4">
      <c r="A205" s="113">
        <v>143</v>
      </c>
      <c r="B205" s="114">
        <v>47</v>
      </c>
      <c r="C205" s="115" t="s">
        <v>249</v>
      </c>
      <c r="D205" s="116" t="s">
        <v>220</v>
      </c>
    </row>
    <row r="206" spans="1:4">
      <c r="A206" s="113">
        <v>144</v>
      </c>
      <c r="B206" s="114">
        <v>93</v>
      </c>
      <c r="C206" s="115" t="s">
        <v>265</v>
      </c>
      <c r="D206" s="116">
        <v>1</v>
      </c>
    </row>
    <row r="207" spans="1:4">
      <c r="A207" s="113">
        <v>144</v>
      </c>
      <c r="B207" s="114">
        <v>208</v>
      </c>
      <c r="C207" s="115" t="s">
        <v>265</v>
      </c>
      <c r="D207" s="116">
        <v>2</v>
      </c>
    </row>
    <row r="208" spans="1:4">
      <c r="A208" s="113">
        <v>144</v>
      </c>
      <c r="B208" s="114">
        <v>239</v>
      </c>
      <c r="C208" s="115" t="s">
        <v>265</v>
      </c>
      <c r="D208" s="116">
        <v>1</v>
      </c>
    </row>
    <row r="209" spans="1:4">
      <c r="A209" s="113">
        <v>144</v>
      </c>
      <c r="B209" s="114">
        <v>243</v>
      </c>
      <c r="C209" s="115" t="s">
        <v>265</v>
      </c>
      <c r="D209" s="116">
        <v>1</v>
      </c>
    </row>
    <row r="210" spans="1:4">
      <c r="A210" s="113">
        <v>144</v>
      </c>
      <c r="B210" s="114">
        <v>248</v>
      </c>
      <c r="C210" s="115" t="s">
        <v>265</v>
      </c>
      <c r="D210" s="116">
        <v>1</v>
      </c>
    </row>
    <row r="211" spans="1:4">
      <c r="A211" s="113">
        <v>144</v>
      </c>
      <c r="B211" s="114">
        <v>251</v>
      </c>
      <c r="C211" s="115" t="s">
        <v>265</v>
      </c>
      <c r="D211" s="116">
        <v>1</v>
      </c>
    </row>
    <row r="212" spans="1:4">
      <c r="A212" s="113">
        <v>145</v>
      </c>
      <c r="B212" s="114">
        <v>210</v>
      </c>
      <c r="C212" s="115" t="s">
        <v>265</v>
      </c>
      <c r="D212" s="116">
        <v>2</v>
      </c>
    </row>
    <row r="213" spans="1:4">
      <c r="A213" s="113">
        <v>145</v>
      </c>
      <c r="B213" s="114">
        <v>249</v>
      </c>
      <c r="C213" s="115" t="s">
        <v>265</v>
      </c>
      <c r="D213" s="116">
        <v>1</v>
      </c>
    </row>
    <row r="214" spans="1:4">
      <c r="A214" s="113">
        <v>145</v>
      </c>
      <c r="B214" s="114">
        <v>92</v>
      </c>
      <c r="C214" s="115" t="s">
        <v>265</v>
      </c>
      <c r="D214" s="116" t="s">
        <v>458</v>
      </c>
    </row>
    <row r="215" spans="1:4">
      <c r="A215" s="113">
        <v>145</v>
      </c>
      <c r="B215" s="114">
        <v>240</v>
      </c>
      <c r="C215" s="115" t="s">
        <v>265</v>
      </c>
      <c r="D215" s="116" t="s">
        <v>458</v>
      </c>
    </row>
    <row r="216" spans="1:4">
      <c r="A216" s="113">
        <v>145</v>
      </c>
      <c r="B216" s="114">
        <v>244</v>
      </c>
      <c r="C216" s="115" t="s">
        <v>265</v>
      </c>
      <c r="D216" s="116" t="s">
        <v>458</v>
      </c>
    </row>
    <row r="217" spans="1:4">
      <c r="A217" s="113">
        <v>145</v>
      </c>
      <c r="B217" s="114">
        <v>252</v>
      </c>
      <c r="C217" s="115" t="s">
        <v>265</v>
      </c>
      <c r="D217" s="116">
        <v>1</v>
      </c>
    </row>
    <row r="218" spans="1:4">
      <c r="A218" s="113">
        <v>146</v>
      </c>
      <c r="B218" s="114">
        <v>73</v>
      </c>
      <c r="C218" s="115" t="s">
        <v>265</v>
      </c>
      <c r="D218" s="116">
        <v>1</v>
      </c>
    </row>
    <row r="219" spans="1:4">
      <c r="A219" s="113">
        <v>146</v>
      </c>
      <c r="B219" s="114">
        <v>93</v>
      </c>
      <c r="C219" s="115" t="s">
        <v>265</v>
      </c>
      <c r="D219" s="116">
        <v>1</v>
      </c>
    </row>
    <row r="220" spans="1:4">
      <c r="A220" s="113">
        <v>146</v>
      </c>
      <c r="B220" s="114">
        <v>208</v>
      </c>
      <c r="C220" s="115" t="s">
        <v>265</v>
      </c>
      <c r="D220" s="116">
        <v>2</v>
      </c>
    </row>
    <row r="221" spans="1:4">
      <c r="A221" s="113">
        <v>146</v>
      </c>
      <c r="B221" s="114">
        <v>239</v>
      </c>
      <c r="C221" s="115" t="s">
        <v>265</v>
      </c>
      <c r="D221" s="116">
        <v>1</v>
      </c>
    </row>
    <row r="222" spans="1:4">
      <c r="A222" s="113">
        <v>146</v>
      </c>
      <c r="B222" s="114">
        <v>248</v>
      </c>
      <c r="C222" s="115" t="s">
        <v>265</v>
      </c>
      <c r="D222" s="116">
        <v>1</v>
      </c>
    </row>
    <row r="223" spans="1:4">
      <c r="A223" s="113">
        <v>146</v>
      </c>
      <c r="B223" s="114">
        <v>251</v>
      </c>
      <c r="C223" s="115" t="s">
        <v>265</v>
      </c>
      <c r="D223" s="116">
        <v>1</v>
      </c>
    </row>
    <row r="224" spans="1:4">
      <c r="A224" s="113">
        <v>147</v>
      </c>
      <c r="B224" s="114">
        <v>99</v>
      </c>
      <c r="C224" s="115" t="s">
        <v>265</v>
      </c>
      <c r="D224" s="116">
        <v>1</v>
      </c>
    </row>
    <row r="225" spans="1:4">
      <c r="A225" s="113">
        <v>147</v>
      </c>
      <c r="B225" s="114">
        <v>206</v>
      </c>
      <c r="C225" s="115" t="s">
        <v>265</v>
      </c>
      <c r="D225" s="116">
        <v>2</v>
      </c>
    </row>
    <row r="226" spans="1:4">
      <c r="A226" s="113">
        <v>147</v>
      </c>
      <c r="B226" s="114">
        <v>238</v>
      </c>
      <c r="C226" s="115" t="s">
        <v>265</v>
      </c>
      <c r="D226" s="116">
        <v>1</v>
      </c>
    </row>
    <row r="227" spans="1:4">
      <c r="A227" s="113">
        <v>147</v>
      </c>
      <c r="B227" s="114">
        <v>242</v>
      </c>
      <c r="C227" s="115" t="s">
        <v>265</v>
      </c>
      <c r="D227" s="116">
        <v>1</v>
      </c>
    </row>
    <row r="228" spans="1:4">
      <c r="A228" s="113">
        <v>147</v>
      </c>
      <c r="B228" s="114">
        <v>249</v>
      </c>
      <c r="C228" s="115" t="s">
        <v>265</v>
      </c>
      <c r="D228" s="116">
        <v>1</v>
      </c>
    </row>
    <row r="229" spans="1:4">
      <c r="A229" s="113">
        <v>147</v>
      </c>
      <c r="B229" s="114">
        <v>252</v>
      </c>
      <c r="C229" s="115" t="s">
        <v>265</v>
      </c>
      <c r="D229" s="116">
        <v>1</v>
      </c>
    </row>
    <row r="230" spans="1:4">
      <c r="A230" s="113">
        <v>148</v>
      </c>
      <c r="B230" s="114">
        <v>1152</v>
      </c>
      <c r="C230" s="115" t="s">
        <v>266</v>
      </c>
      <c r="D230" s="116" t="s">
        <v>461</v>
      </c>
    </row>
    <row r="231" spans="1:4">
      <c r="A231" s="113">
        <v>149</v>
      </c>
      <c r="B231" s="114">
        <v>1394</v>
      </c>
      <c r="C231" s="115" t="s">
        <v>267</v>
      </c>
      <c r="D231" s="116">
        <v>2</v>
      </c>
    </row>
    <row r="232" spans="1:4">
      <c r="A232" s="113">
        <v>150</v>
      </c>
      <c r="B232" s="114">
        <v>42</v>
      </c>
      <c r="C232" s="115" t="s">
        <v>258</v>
      </c>
      <c r="D232" s="116">
        <v>1</v>
      </c>
    </row>
    <row r="233" spans="1:4">
      <c r="A233" s="113">
        <v>150</v>
      </c>
      <c r="B233" s="114">
        <v>207</v>
      </c>
      <c r="C233" s="115" t="s">
        <v>258</v>
      </c>
      <c r="D233" s="116">
        <v>2</v>
      </c>
    </row>
    <row r="234" spans="1:4">
      <c r="A234" s="113">
        <v>151</v>
      </c>
      <c r="B234" s="114">
        <v>43</v>
      </c>
      <c r="C234" s="115" t="s">
        <v>258</v>
      </c>
      <c r="D234" s="116">
        <v>1</v>
      </c>
    </row>
    <row r="235" spans="1:4">
      <c r="A235" s="113">
        <v>151</v>
      </c>
      <c r="B235" s="114">
        <v>210</v>
      </c>
      <c r="C235" s="115" t="s">
        <v>258</v>
      </c>
      <c r="D235" s="116" t="s">
        <v>461</v>
      </c>
    </row>
    <row r="236" spans="1:4">
      <c r="A236" s="113">
        <v>152</v>
      </c>
      <c r="B236" s="114">
        <v>45</v>
      </c>
      <c r="C236" s="115" t="s">
        <v>258</v>
      </c>
      <c r="D236" s="116">
        <v>1</v>
      </c>
    </row>
    <row r="237" spans="1:4">
      <c r="A237" s="113">
        <v>152</v>
      </c>
      <c r="B237" s="114">
        <v>211</v>
      </c>
      <c r="C237" s="115" t="s">
        <v>258</v>
      </c>
      <c r="D237" s="116">
        <v>2</v>
      </c>
    </row>
    <row r="238" spans="1:4">
      <c r="A238" s="113">
        <v>153</v>
      </c>
      <c r="B238" s="114">
        <v>46</v>
      </c>
      <c r="C238" s="115" t="s">
        <v>258</v>
      </c>
      <c r="D238" s="116">
        <v>1</v>
      </c>
    </row>
    <row r="239" spans="1:4">
      <c r="A239" s="113">
        <v>153</v>
      </c>
      <c r="B239" s="114">
        <v>212</v>
      </c>
      <c r="C239" s="115" t="s">
        <v>258</v>
      </c>
      <c r="D239" s="116">
        <v>2</v>
      </c>
    </row>
    <row r="240" spans="1:4">
      <c r="A240" s="113">
        <v>154</v>
      </c>
      <c r="B240" s="114">
        <v>39</v>
      </c>
      <c r="C240" s="115" t="s">
        <v>258</v>
      </c>
      <c r="D240" s="116">
        <v>1</v>
      </c>
    </row>
    <row r="241" spans="1:4">
      <c r="A241" s="113">
        <v>154</v>
      </c>
      <c r="B241" s="114">
        <v>221</v>
      </c>
      <c r="C241" s="115" t="s">
        <v>258</v>
      </c>
      <c r="D241" s="116">
        <v>2</v>
      </c>
    </row>
    <row r="242" spans="1:4">
      <c r="A242" s="113">
        <v>155</v>
      </c>
      <c r="B242" s="114">
        <v>51</v>
      </c>
      <c r="C242" s="115" t="s">
        <v>246</v>
      </c>
      <c r="D242" s="116" t="s">
        <v>458</v>
      </c>
    </row>
    <row r="243" spans="1:4">
      <c r="A243" s="113">
        <v>155</v>
      </c>
      <c r="B243" s="114">
        <v>200</v>
      </c>
      <c r="C243" s="115" t="s">
        <v>246</v>
      </c>
      <c r="D243" s="116" t="s">
        <v>458</v>
      </c>
    </row>
    <row r="244" spans="1:4">
      <c r="A244" s="113">
        <v>156</v>
      </c>
      <c r="B244" s="114">
        <v>1000</v>
      </c>
      <c r="C244" s="115" t="s">
        <v>258</v>
      </c>
      <c r="D244" s="116">
        <v>2</v>
      </c>
    </row>
    <row r="245" spans="1:4">
      <c r="A245" s="113">
        <v>156</v>
      </c>
      <c r="B245" s="114">
        <v>1001</v>
      </c>
      <c r="C245" s="115" t="s">
        <v>258</v>
      </c>
      <c r="D245" s="116">
        <v>1</v>
      </c>
    </row>
    <row r="246" spans="1:4">
      <c r="A246" s="113">
        <v>157</v>
      </c>
      <c r="B246" s="114">
        <v>1002</v>
      </c>
      <c r="C246" s="115" t="s">
        <v>258</v>
      </c>
      <c r="D246" s="116">
        <v>2</v>
      </c>
    </row>
    <row r="247" spans="1:4">
      <c r="A247" s="113">
        <v>157</v>
      </c>
      <c r="B247" s="114">
        <v>1003</v>
      </c>
      <c r="C247" s="115" t="s">
        <v>258</v>
      </c>
      <c r="D247" s="116">
        <v>1</v>
      </c>
    </row>
    <row r="248" spans="1:4">
      <c r="A248" s="113">
        <v>158</v>
      </c>
      <c r="B248" s="114">
        <v>1008</v>
      </c>
      <c r="C248" s="115" t="s">
        <v>258</v>
      </c>
      <c r="D248" s="116">
        <v>2</v>
      </c>
    </row>
    <row r="249" spans="1:4">
      <c r="A249" s="113">
        <v>158</v>
      </c>
      <c r="B249" s="114">
        <v>1009</v>
      </c>
      <c r="C249" s="115" t="s">
        <v>258</v>
      </c>
      <c r="D249" s="116">
        <v>1</v>
      </c>
    </row>
    <row r="250" spans="1:4">
      <c r="A250" s="113">
        <v>159</v>
      </c>
      <c r="B250" s="114">
        <v>28</v>
      </c>
      <c r="C250" s="115" t="s">
        <v>234</v>
      </c>
      <c r="D250" s="116" t="s">
        <v>460</v>
      </c>
    </row>
    <row r="251" spans="1:4">
      <c r="A251" s="113">
        <v>160</v>
      </c>
      <c r="B251" s="114">
        <v>1014</v>
      </c>
      <c r="C251" s="115" t="s">
        <v>258</v>
      </c>
      <c r="D251" s="116">
        <v>2</v>
      </c>
    </row>
    <row r="252" spans="1:4">
      <c r="A252" s="113">
        <v>160</v>
      </c>
      <c r="B252" s="114">
        <v>1015</v>
      </c>
      <c r="C252" s="115" t="s">
        <v>258</v>
      </c>
      <c r="D252" s="116">
        <v>1</v>
      </c>
    </row>
    <row r="253" spans="1:4">
      <c r="A253" s="113">
        <v>161</v>
      </c>
      <c r="B253" s="114">
        <v>1018</v>
      </c>
      <c r="C253" s="115" t="s">
        <v>258</v>
      </c>
      <c r="D253" s="116">
        <v>2</v>
      </c>
    </row>
    <row r="254" spans="1:4">
      <c r="A254" s="113">
        <v>161</v>
      </c>
      <c r="B254" s="114">
        <v>1019</v>
      </c>
      <c r="C254" s="115" t="s">
        <v>258</v>
      </c>
      <c r="D254" s="116">
        <v>1</v>
      </c>
    </row>
    <row r="255" spans="1:4">
      <c r="A255" s="113">
        <v>162</v>
      </c>
      <c r="B255" s="114">
        <v>1020</v>
      </c>
      <c r="C255" s="115" t="s">
        <v>258</v>
      </c>
      <c r="D255" s="116">
        <v>2</v>
      </c>
    </row>
    <row r="256" spans="1:4">
      <c r="A256" s="113">
        <v>162</v>
      </c>
      <c r="B256" s="114">
        <v>1021</v>
      </c>
      <c r="C256" s="115" t="s">
        <v>258</v>
      </c>
      <c r="D256" s="116">
        <v>1</v>
      </c>
    </row>
    <row r="257" spans="1:4">
      <c r="A257" s="113">
        <v>163</v>
      </c>
      <c r="B257" s="114">
        <v>1034</v>
      </c>
      <c r="C257" s="115" t="s">
        <v>258</v>
      </c>
      <c r="D257" s="116">
        <v>2</v>
      </c>
    </row>
    <row r="258" spans="1:4">
      <c r="A258" s="113">
        <v>163</v>
      </c>
      <c r="B258" s="114">
        <v>1035</v>
      </c>
      <c r="C258" s="115" t="s">
        <v>258</v>
      </c>
      <c r="D258" s="116">
        <v>1</v>
      </c>
    </row>
    <row r="259" spans="1:4">
      <c r="A259" s="113">
        <v>164</v>
      </c>
      <c r="B259" s="114">
        <v>1037</v>
      </c>
      <c r="C259" s="115" t="s">
        <v>258</v>
      </c>
      <c r="D259" s="116">
        <v>2</v>
      </c>
    </row>
    <row r="260" spans="1:4">
      <c r="A260" s="113">
        <v>164</v>
      </c>
      <c r="B260" s="114">
        <v>1038</v>
      </c>
      <c r="C260" s="115" t="s">
        <v>258</v>
      </c>
      <c r="D260" s="116">
        <v>1</v>
      </c>
    </row>
    <row r="261" spans="1:4">
      <c r="A261" s="113">
        <v>165</v>
      </c>
      <c r="B261" s="114">
        <v>1039</v>
      </c>
      <c r="C261" s="115" t="s">
        <v>258</v>
      </c>
      <c r="D261" s="116">
        <v>2</v>
      </c>
    </row>
    <row r="262" spans="1:4">
      <c r="A262" s="113">
        <v>165</v>
      </c>
      <c r="B262" s="114">
        <v>1040</v>
      </c>
      <c r="C262" s="115" t="s">
        <v>258</v>
      </c>
      <c r="D262" s="116">
        <v>1</v>
      </c>
    </row>
    <row r="263" spans="1:4">
      <c r="A263" s="113">
        <v>166</v>
      </c>
      <c r="B263" s="114">
        <v>1048</v>
      </c>
      <c r="C263" s="115" t="s">
        <v>258</v>
      </c>
      <c r="D263" s="116">
        <v>2</v>
      </c>
    </row>
    <row r="264" spans="1:4">
      <c r="A264" s="113">
        <v>166</v>
      </c>
      <c r="B264" s="114">
        <v>1049</v>
      </c>
      <c r="C264" s="115" t="s">
        <v>258</v>
      </c>
      <c r="D264" s="116">
        <v>1</v>
      </c>
    </row>
    <row r="265" spans="1:4">
      <c r="A265" s="113">
        <v>167</v>
      </c>
      <c r="B265" s="114">
        <v>1055</v>
      </c>
      <c r="C265" s="115" t="s">
        <v>258</v>
      </c>
      <c r="D265" s="116">
        <v>1</v>
      </c>
    </row>
    <row r="266" spans="1:4">
      <c r="A266" s="113">
        <v>167</v>
      </c>
      <c r="B266" s="114">
        <v>1056</v>
      </c>
      <c r="C266" s="115" t="s">
        <v>258</v>
      </c>
      <c r="D266" s="116">
        <v>2</v>
      </c>
    </row>
    <row r="267" spans="1:4">
      <c r="A267" s="113">
        <v>168</v>
      </c>
      <c r="B267" s="114">
        <v>1057</v>
      </c>
      <c r="C267" s="115" t="s">
        <v>258</v>
      </c>
      <c r="D267" s="116">
        <v>1</v>
      </c>
    </row>
    <row r="268" spans="1:4">
      <c r="A268" s="113">
        <v>168</v>
      </c>
      <c r="B268" s="114">
        <v>1058</v>
      </c>
      <c r="C268" s="115" t="s">
        <v>258</v>
      </c>
      <c r="D268" s="116">
        <v>2</v>
      </c>
    </row>
    <row r="269" spans="1:4">
      <c r="A269" s="113">
        <v>169</v>
      </c>
      <c r="B269" s="114">
        <v>1059</v>
      </c>
      <c r="C269" s="115" t="s">
        <v>258</v>
      </c>
      <c r="D269" s="116">
        <v>1</v>
      </c>
    </row>
    <row r="270" spans="1:4">
      <c r="A270" s="113">
        <v>169</v>
      </c>
      <c r="B270" s="114">
        <v>1060</v>
      </c>
      <c r="C270" s="115" t="s">
        <v>258</v>
      </c>
      <c r="D270" s="116">
        <v>2</v>
      </c>
    </row>
    <row r="271" spans="1:4">
      <c r="A271" s="113">
        <v>170</v>
      </c>
      <c r="B271" s="114">
        <v>1061</v>
      </c>
      <c r="C271" s="115" t="s">
        <v>258</v>
      </c>
      <c r="D271" s="116">
        <v>1</v>
      </c>
    </row>
    <row r="272" spans="1:4">
      <c r="A272" s="113">
        <v>170</v>
      </c>
      <c r="B272" s="114">
        <v>1062</v>
      </c>
      <c r="C272" s="115" t="s">
        <v>258</v>
      </c>
      <c r="D272" s="116">
        <v>2</v>
      </c>
    </row>
    <row r="273" spans="1:4">
      <c r="A273" s="113">
        <v>171</v>
      </c>
      <c r="B273" s="114">
        <v>1063</v>
      </c>
      <c r="C273" s="115" t="s">
        <v>258</v>
      </c>
      <c r="D273" s="116">
        <v>1</v>
      </c>
    </row>
    <row r="274" spans="1:4">
      <c r="A274" s="113">
        <v>171</v>
      </c>
      <c r="B274" s="114">
        <v>1064</v>
      </c>
      <c r="C274" s="115" t="s">
        <v>258</v>
      </c>
      <c r="D274" s="116">
        <v>2</v>
      </c>
    </row>
    <row r="275" spans="1:4">
      <c r="A275" s="113">
        <v>172</v>
      </c>
      <c r="B275" s="114">
        <v>1065</v>
      </c>
      <c r="C275" s="115" t="s">
        <v>258</v>
      </c>
      <c r="D275" s="116">
        <v>1</v>
      </c>
    </row>
    <row r="276" spans="1:4">
      <c r="A276" s="113">
        <v>172</v>
      </c>
      <c r="B276" s="114">
        <v>1066</v>
      </c>
      <c r="C276" s="115" t="s">
        <v>258</v>
      </c>
      <c r="D276" s="116">
        <v>2</v>
      </c>
    </row>
    <row r="277" spans="1:4">
      <c r="A277" s="113">
        <v>173</v>
      </c>
      <c r="B277" s="114">
        <v>1067</v>
      </c>
      <c r="C277" s="115" t="s">
        <v>258</v>
      </c>
      <c r="D277" s="116">
        <v>1</v>
      </c>
    </row>
    <row r="278" spans="1:4">
      <c r="A278" s="113">
        <v>173</v>
      </c>
      <c r="B278" s="114">
        <v>1068</v>
      </c>
      <c r="C278" s="115" t="s">
        <v>258</v>
      </c>
      <c r="D278" s="116">
        <v>2</v>
      </c>
    </row>
    <row r="279" spans="1:4">
      <c r="A279" s="113">
        <v>174</v>
      </c>
      <c r="B279" s="114">
        <v>1071</v>
      </c>
      <c r="C279" s="115" t="s">
        <v>258</v>
      </c>
      <c r="D279" s="116">
        <v>1</v>
      </c>
    </row>
    <row r="280" spans="1:4">
      <c r="A280" s="113">
        <v>174</v>
      </c>
      <c r="B280" s="114">
        <v>1072</v>
      </c>
      <c r="C280" s="115" t="s">
        <v>258</v>
      </c>
      <c r="D280" s="116">
        <v>2</v>
      </c>
    </row>
    <row r="281" spans="1:4">
      <c r="A281" s="113">
        <v>175</v>
      </c>
      <c r="B281" s="114">
        <v>1078</v>
      </c>
      <c r="C281" s="115" t="s">
        <v>258</v>
      </c>
      <c r="D281" s="116">
        <v>1</v>
      </c>
    </row>
    <row r="282" spans="1:4">
      <c r="A282" s="113">
        <v>175</v>
      </c>
      <c r="B282" s="114">
        <v>1079</v>
      </c>
      <c r="C282" s="115" t="s">
        <v>258</v>
      </c>
      <c r="D282" s="116">
        <v>2</v>
      </c>
    </row>
    <row r="283" spans="1:4">
      <c r="A283" s="113">
        <v>176</v>
      </c>
      <c r="B283" s="114">
        <v>1124</v>
      </c>
      <c r="C283" s="115" t="s">
        <v>258</v>
      </c>
      <c r="D283" s="116">
        <v>1</v>
      </c>
    </row>
    <row r="284" spans="1:4">
      <c r="A284" s="113">
        <v>176</v>
      </c>
      <c r="B284" s="114">
        <v>1125</v>
      </c>
      <c r="C284" s="115" t="s">
        <v>258</v>
      </c>
      <c r="D284" s="116">
        <v>2</v>
      </c>
    </row>
    <row r="285" spans="1:4">
      <c r="A285" s="113">
        <v>177</v>
      </c>
      <c r="B285" s="114">
        <v>1126</v>
      </c>
      <c r="C285" s="115" t="s">
        <v>258</v>
      </c>
      <c r="D285" s="116">
        <v>1</v>
      </c>
    </row>
    <row r="286" spans="1:4">
      <c r="A286" s="113">
        <v>177</v>
      </c>
      <c r="B286" s="114">
        <v>1127</v>
      </c>
      <c r="C286" s="115" t="s">
        <v>258</v>
      </c>
      <c r="D286" s="116">
        <v>2</v>
      </c>
    </row>
    <row r="287" spans="1:4">
      <c r="A287" s="113">
        <v>178</v>
      </c>
      <c r="B287" s="114">
        <v>1128</v>
      </c>
      <c r="C287" s="115" t="s">
        <v>268</v>
      </c>
      <c r="D287" s="116">
        <v>1</v>
      </c>
    </row>
    <row r="288" spans="1:4">
      <c r="A288" s="113">
        <v>178</v>
      </c>
      <c r="B288" s="114">
        <v>1129</v>
      </c>
      <c r="C288" s="115" t="s">
        <v>268</v>
      </c>
      <c r="D288" s="116">
        <v>2</v>
      </c>
    </row>
    <row r="289" spans="1:4">
      <c r="A289" s="113">
        <v>179</v>
      </c>
      <c r="B289" s="114">
        <v>1139</v>
      </c>
      <c r="C289" s="115" t="s">
        <v>258</v>
      </c>
      <c r="D289" s="116">
        <v>1</v>
      </c>
    </row>
    <row r="290" spans="1:4">
      <c r="A290" s="113">
        <v>179</v>
      </c>
      <c r="B290" s="114">
        <v>1140</v>
      </c>
      <c r="C290" s="115" t="s">
        <v>258</v>
      </c>
      <c r="D290" s="116">
        <v>2</v>
      </c>
    </row>
    <row r="291" spans="1:4">
      <c r="A291" s="113">
        <v>180</v>
      </c>
      <c r="B291" s="114">
        <v>1141</v>
      </c>
      <c r="C291" s="115" t="s">
        <v>258</v>
      </c>
      <c r="D291" s="116">
        <v>1</v>
      </c>
    </row>
    <row r="292" spans="1:4">
      <c r="A292" s="113">
        <v>180</v>
      </c>
      <c r="B292" s="114">
        <v>1142</v>
      </c>
      <c r="C292" s="115" t="s">
        <v>258</v>
      </c>
      <c r="D292" s="116">
        <v>2</v>
      </c>
    </row>
    <row r="293" spans="1:4">
      <c r="A293" s="113">
        <v>181</v>
      </c>
      <c r="B293" s="114">
        <v>1143</v>
      </c>
      <c r="C293" s="115" t="s">
        <v>258</v>
      </c>
      <c r="D293" s="116">
        <v>1</v>
      </c>
    </row>
    <row r="294" spans="1:4">
      <c r="A294" s="113">
        <v>181</v>
      </c>
      <c r="B294" s="114">
        <v>1144</v>
      </c>
      <c r="C294" s="115" t="s">
        <v>258</v>
      </c>
      <c r="D294" s="116">
        <v>2</v>
      </c>
    </row>
    <row r="295" spans="1:4">
      <c r="A295" s="113">
        <v>182</v>
      </c>
      <c r="B295" s="114">
        <v>1145</v>
      </c>
      <c r="C295" s="115" t="s">
        <v>258</v>
      </c>
      <c r="D295" s="116">
        <v>1</v>
      </c>
    </row>
    <row r="296" spans="1:4">
      <c r="A296" s="113">
        <v>182</v>
      </c>
      <c r="B296" s="114">
        <v>1146</v>
      </c>
      <c r="C296" s="115" t="s">
        <v>258</v>
      </c>
      <c r="D296" s="116">
        <v>2</v>
      </c>
    </row>
    <row r="297" spans="1:4">
      <c r="A297" s="113">
        <v>183</v>
      </c>
      <c r="B297" s="114">
        <v>1147</v>
      </c>
      <c r="C297" s="115" t="s">
        <v>258</v>
      </c>
      <c r="D297" s="116">
        <v>1</v>
      </c>
    </row>
    <row r="298" spans="1:4">
      <c r="A298" s="113">
        <v>183</v>
      </c>
      <c r="B298" s="114">
        <v>1148</v>
      </c>
      <c r="C298" s="115" t="s">
        <v>258</v>
      </c>
      <c r="D298" s="116">
        <v>2</v>
      </c>
    </row>
    <row r="299" spans="1:4">
      <c r="A299" s="113">
        <v>184</v>
      </c>
      <c r="B299" s="114">
        <v>1149</v>
      </c>
      <c r="C299" s="115" t="s">
        <v>258</v>
      </c>
      <c r="D299" s="116">
        <v>1</v>
      </c>
    </row>
    <row r="300" spans="1:4">
      <c r="A300" s="113">
        <v>184</v>
      </c>
      <c r="B300" s="114">
        <v>1150</v>
      </c>
      <c r="C300" s="115" t="s">
        <v>258</v>
      </c>
      <c r="D300" s="116">
        <v>2</v>
      </c>
    </row>
    <row r="301" spans="1:4">
      <c r="A301" s="113">
        <v>185</v>
      </c>
      <c r="B301" s="114">
        <v>1151</v>
      </c>
      <c r="C301" s="115" t="s">
        <v>258</v>
      </c>
      <c r="D301" s="116">
        <v>1</v>
      </c>
    </row>
    <row r="302" spans="1:4">
      <c r="A302" s="113">
        <v>185</v>
      </c>
      <c r="B302" s="114">
        <v>1152</v>
      </c>
      <c r="C302" s="115" t="s">
        <v>258</v>
      </c>
      <c r="D302" s="116">
        <v>2</v>
      </c>
    </row>
    <row r="303" spans="1:4">
      <c r="A303" s="113">
        <v>186</v>
      </c>
      <c r="B303" s="114">
        <v>1153</v>
      </c>
      <c r="C303" s="115" t="s">
        <v>258</v>
      </c>
      <c r="D303" s="116">
        <v>1</v>
      </c>
    </row>
    <row r="304" spans="1:4">
      <c r="A304" s="113">
        <v>186</v>
      </c>
      <c r="B304" s="114">
        <v>1154</v>
      </c>
      <c r="C304" s="115" t="s">
        <v>258</v>
      </c>
      <c r="D304" s="116">
        <v>2</v>
      </c>
    </row>
    <row r="305" spans="1:4">
      <c r="A305" s="113">
        <v>187</v>
      </c>
      <c r="B305" s="114">
        <v>1324</v>
      </c>
      <c r="C305" s="115" t="s">
        <v>258</v>
      </c>
      <c r="D305" s="116">
        <v>2</v>
      </c>
    </row>
    <row r="306" spans="1:4">
      <c r="A306" s="113">
        <v>187</v>
      </c>
      <c r="B306" s="114">
        <v>1325</v>
      </c>
      <c r="C306" s="115" t="s">
        <v>258</v>
      </c>
      <c r="D306" s="116">
        <v>1</v>
      </c>
    </row>
    <row r="307" spans="1:4">
      <c r="A307" s="113">
        <v>188</v>
      </c>
      <c r="B307" s="114">
        <v>1191</v>
      </c>
      <c r="C307" s="115" t="s">
        <v>258</v>
      </c>
      <c r="D307" s="116">
        <v>2</v>
      </c>
    </row>
    <row r="308" spans="1:4">
      <c r="A308" s="113">
        <v>188</v>
      </c>
      <c r="B308" s="114">
        <v>1192</v>
      </c>
      <c r="C308" s="115" t="s">
        <v>258</v>
      </c>
      <c r="D308" s="116">
        <v>1</v>
      </c>
    </row>
    <row r="309" spans="1:4">
      <c r="A309" s="113">
        <v>189</v>
      </c>
      <c r="B309" s="114">
        <v>1233</v>
      </c>
      <c r="C309" s="115" t="s">
        <v>258</v>
      </c>
      <c r="D309" s="116" t="s">
        <v>458</v>
      </c>
    </row>
    <row r="310" spans="1:4">
      <c r="A310" s="113">
        <v>189</v>
      </c>
      <c r="B310" s="114">
        <v>1234</v>
      </c>
      <c r="C310" s="115" t="s">
        <v>258</v>
      </c>
      <c r="D310" s="116" t="s">
        <v>458</v>
      </c>
    </row>
    <row r="311" spans="1:4">
      <c r="A311" s="113">
        <v>190</v>
      </c>
      <c r="B311" s="114">
        <v>1238</v>
      </c>
      <c r="C311" s="115" t="s">
        <v>258</v>
      </c>
      <c r="D311" s="116" t="s">
        <v>458</v>
      </c>
    </row>
    <row r="312" spans="1:4">
      <c r="A312" s="113">
        <v>190</v>
      </c>
      <c r="B312" s="114">
        <v>1239</v>
      </c>
      <c r="C312" s="115" t="s">
        <v>258</v>
      </c>
      <c r="D312" s="116" t="s">
        <v>458</v>
      </c>
    </row>
    <row r="313" spans="1:4">
      <c r="A313" s="113">
        <v>191</v>
      </c>
      <c r="B313" s="114">
        <v>1240</v>
      </c>
      <c r="C313" s="115" t="s">
        <v>258</v>
      </c>
      <c r="D313" s="116" t="s">
        <v>458</v>
      </c>
    </row>
    <row r="314" spans="1:4">
      <c r="A314" s="113">
        <v>191</v>
      </c>
      <c r="B314" s="114">
        <v>1241</v>
      </c>
      <c r="C314" s="115" t="s">
        <v>258</v>
      </c>
      <c r="D314" s="116" t="s">
        <v>458</v>
      </c>
    </row>
    <row r="315" spans="1:4">
      <c r="A315" s="113">
        <v>192</v>
      </c>
      <c r="B315" s="114">
        <v>1242</v>
      </c>
      <c r="C315" s="115" t="s">
        <v>258</v>
      </c>
      <c r="D315" s="116" t="s">
        <v>458</v>
      </c>
    </row>
    <row r="316" spans="1:4">
      <c r="A316" s="113">
        <v>192</v>
      </c>
      <c r="B316" s="114">
        <v>1243</v>
      </c>
      <c r="C316" s="115" t="s">
        <v>258</v>
      </c>
      <c r="D316" s="116" t="s">
        <v>458</v>
      </c>
    </row>
    <row r="317" spans="1:4">
      <c r="A317" s="113">
        <v>193</v>
      </c>
      <c r="B317" s="114">
        <v>1244</v>
      </c>
      <c r="C317" s="115" t="s">
        <v>258</v>
      </c>
      <c r="D317" s="116" t="s">
        <v>458</v>
      </c>
    </row>
    <row r="318" spans="1:4">
      <c r="A318" s="113">
        <v>193</v>
      </c>
      <c r="B318" s="114">
        <v>1245</v>
      </c>
      <c r="C318" s="115" t="s">
        <v>258</v>
      </c>
      <c r="D318" s="116" t="s">
        <v>458</v>
      </c>
    </row>
    <row r="319" spans="1:4">
      <c r="A319" s="113">
        <v>194</v>
      </c>
      <c r="B319" s="114">
        <v>1246</v>
      </c>
      <c r="C319" s="115" t="s">
        <v>258</v>
      </c>
      <c r="D319" s="116" t="s">
        <v>458</v>
      </c>
    </row>
    <row r="320" spans="1:4">
      <c r="A320" s="113">
        <v>194</v>
      </c>
      <c r="B320" s="114">
        <v>1247</v>
      </c>
      <c r="C320" s="115" t="s">
        <v>258</v>
      </c>
      <c r="D320" s="116" t="s">
        <v>458</v>
      </c>
    </row>
    <row r="321" spans="1:4">
      <c r="A321" s="113">
        <v>195</v>
      </c>
      <c r="B321" s="114">
        <v>1248</v>
      </c>
      <c r="C321" s="115" t="s">
        <v>258</v>
      </c>
      <c r="D321" s="116" t="s">
        <v>458</v>
      </c>
    </row>
    <row r="322" spans="1:4">
      <c r="A322" s="113">
        <v>195</v>
      </c>
      <c r="B322" s="114">
        <v>1249</v>
      </c>
      <c r="C322" s="115" t="s">
        <v>258</v>
      </c>
      <c r="D322" s="116" t="s">
        <v>458</v>
      </c>
    </row>
    <row r="323" spans="1:4">
      <c r="A323" s="113">
        <v>196</v>
      </c>
      <c r="B323" s="114">
        <v>1250</v>
      </c>
      <c r="C323" s="115" t="s">
        <v>258</v>
      </c>
      <c r="D323" s="116" t="s">
        <v>458</v>
      </c>
    </row>
    <row r="324" spans="1:4">
      <c r="A324" s="113">
        <v>196</v>
      </c>
      <c r="B324" s="114">
        <v>1251</v>
      </c>
      <c r="C324" s="115" t="s">
        <v>258</v>
      </c>
      <c r="D324" s="116" t="s">
        <v>458</v>
      </c>
    </row>
    <row r="325" spans="1:4">
      <c r="A325" s="113">
        <v>197</v>
      </c>
      <c r="B325" s="114">
        <v>1252</v>
      </c>
      <c r="C325" s="115" t="s">
        <v>258</v>
      </c>
      <c r="D325" s="116" t="s">
        <v>458</v>
      </c>
    </row>
    <row r="326" spans="1:4">
      <c r="A326" s="113">
        <v>197</v>
      </c>
      <c r="B326" s="114">
        <v>1253</v>
      </c>
      <c r="C326" s="115" t="s">
        <v>258</v>
      </c>
      <c r="D326" s="116" t="s">
        <v>458</v>
      </c>
    </row>
    <row r="327" spans="1:4">
      <c r="A327" s="113">
        <v>198</v>
      </c>
      <c r="B327" s="114">
        <v>1254</v>
      </c>
      <c r="C327" s="115" t="s">
        <v>258</v>
      </c>
      <c r="D327" s="116" t="s">
        <v>458</v>
      </c>
    </row>
    <row r="328" spans="1:4">
      <c r="A328" s="113">
        <v>198</v>
      </c>
      <c r="B328" s="114">
        <v>1255</v>
      </c>
      <c r="C328" s="115" t="s">
        <v>258</v>
      </c>
      <c r="D328" s="116" t="s">
        <v>458</v>
      </c>
    </row>
    <row r="329" spans="1:4">
      <c r="A329" s="113">
        <v>199</v>
      </c>
      <c r="B329" s="114">
        <v>1256</v>
      </c>
      <c r="C329" s="115" t="s">
        <v>258</v>
      </c>
      <c r="D329" s="116" t="s">
        <v>458</v>
      </c>
    </row>
    <row r="330" spans="1:4">
      <c r="A330" s="113">
        <v>199</v>
      </c>
      <c r="B330" s="114">
        <v>1257</v>
      </c>
      <c r="C330" s="115" t="s">
        <v>258</v>
      </c>
      <c r="D330" s="116" t="s">
        <v>458</v>
      </c>
    </row>
    <row r="331" spans="1:4">
      <c r="A331" s="113">
        <v>201</v>
      </c>
      <c r="B331" s="114">
        <v>1265</v>
      </c>
      <c r="C331" s="115" t="s">
        <v>258</v>
      </c>
      <c r="D331" s="116" t="s">
        <v>458</v>
      </c>
    </row>
    <row r="332" spans="1:4">
      <c r="A332" s="113">
        <v>201</v>
      </c>
      <c r="B332" s="114">
        <v>1266</v>
      </c>
      <c r="C332" s="115" t="s">
        <v>258</v>
      </c>
      <c r="D332" s="116" t="s">
        <v>458</v>
      </c>
    </row>
    <row r="333" spans="1:4">
      <c r="A333" s="113">
        <v>202</v>
      </c>
      <c r="B333" s="114">
        <v>1267</v>
      </c>
      <c r="C333" s="115" t="s">
        <v>258</v>
      </c>
      <c r="D333" s="116" t="s">
        <v>458</v>
      </c>
    </row>
    <row r="334" spans="1:4">
      <c r="A334" s="113">
        <v>202</v>
      </c>
      <c r="B334" s="114">
        <v>1268</v>
      </c>
      <c r="C334" s="115" t="s">
        <v>258</v>
      </c>
      <c r="D334" s="116" t="s">
        <v>458</v>
      </c>
    </row>
    <row r="335" spans="1:4">
      <c r="A335" s="113">
        <v>203</v>
      </c>
      <c r="B335" s="114">
        <v>1269</v>
      </c>
      <c r="C335" s="115" t="s">
        <v>258</v>
      </c>
      <c r="D335" s="116" t="s">
        <v>458</v>
      </c>
    </row>
    <row r="336" spans="1:4">
      <c r="A336" s="113">
        <v>203</v>
      </c>
      <c r="B336" s="114">
        <v>1270</v>
      </c>
      <c r="C336" s="115" t="s">
        <v>258</v>
      </c>
      <c r="D336" s="116" t="s">
        <v>458</v>
      </c>
    </row>
    <row r="337" spans="1:4">
      <c r="A337" s="113">
        <v>204</v>
      </c>
      <c r="B337" s="114">
        <v>1271</v>
      </c>
      <c r="C337" s="115" t="s">
        <v>258</v>
      </c>
      <c r="D337" s="116" t="s">
        <v>458</v>
      </c>
    </row>
    <row r="338" spans="1:4">
      <c r="A338" s="113">
        <v>204</v>
      </c>
      <c r="B338" s="114">
        <v>1272</v>
      </c>
      <c r="C338" s="115" t="s">
        <v>258</v>
      </c>
      <c r="D338" s="116" t="s">
        <v>458</v>
      </c>
    </row>
    <row r="339" spans="1:4">
      <c r="A339" s="113">
        <v>205</v>
      </c>
      <c r="B339" s="114">
        <v>1273</v>
      </c>
      <c r="C339" s="115" t="s">
        <v>258</v>
      </c>
      <c r="D339" s="116" t="s">
        <v>458</v>
      </c>
    </row>
    <row r="340" spans="1:4">
      <c r="A340" s="113">
        <v>205</v>
      </c>
      <c r="B340" s="114">
        <v>1274</v>
      </c>
      <c r="C340" s="115" t="s">
        <v>258</v>
      </c>
      <c r="D340" s="116" t="s">
        <v>458</v>
      </c>
    </row>
    <row r="341" spans="1:4">
      <c r="A341" s="113">
        <v>206</v>
      </c>
      <c r="B341" s="114">
        <v>1275</v>
      </c>
      <c r="C341" s="115" t="s">
        <v>258</v>
      </c>
      <c r="D341" s="116" t="s">
        <v>458</v>
      </c>
    </row>
    <row r="342" spans="1:4">
      <c r="A342" s="113">
        <v>206</v>
      </c>
      <c r="B342" s="114">
        <v>1276</v>
      </c>
      <c r="C342" s="115" t="s">
        <v>258</v>
      </c>
      <c r="D342" s="116" t="s">
        <v>458</v>
      </c>
    </row>
    <row r="343" spans="1:4">
      <c r="A343" s="113">
        <v>207</v>
      </c>
      <c r="B343" s="114">
        <v>1277</v>
      </c>
      <c r="C343" s="115" t="s">
        <v>258</v>
      </c>
      <c r="D343" s="116" t="s">
        <v>458</v>
      </c>
    </row>
    <row r="344" spans="1:4">
      <c r="A344" s="113">
        <v>207</v>
      </c>
      <c r="B344" s="114">
        <v>1278</v>
      </c>
      <c r="C344" s="115" t="s">
        <v>258</v>
      </c>
      <c r="D344" s="116" t="s">
        <v>458</v>
      </c>
    </row>
    <row r="345" spans="1:4">
      <c r="A345" s="113">
        <v>208</v>
      </c>
      <c r="B345" s="114">
        <v>1279</v>
      </c>
      <c r="C345" s="115" t="s">
        <v>258</v>
      </c>
      <c r="D345" s="116" t="s">
        <v>458</v>
      </c>
    </row>
    <row r="346" spans="1:4">
      <c r="A346" s="113">
        <v>208</v>
      </c>
      <c r="B346" s="114">
        <v>1280</v>
      </c>
      <c r="C346" s="115" t="s">
        <v>258</v>
      </c>
      <c r="D346" s="116" t="s">
        <v>458</v>
      </c>
    </row>
    <row r="347" spans="1:4">
      <c r="A347" s="113">
        <v>209</v>
      </c>
      <c r="B347" s="114">
        <v>1286</v>
      </c>
      <c r="C347" s="115" t="s">
        <v>258</v>
      </c>
      <c r="D347" s="116">
        <v>2</v>
      </c>
    </row>
    <row r="348" spans="1:4">
      <c r="A348" s="113">
        <v>209</v>
      </c>
      <c r="B348" s="114">
        <v>1287</v>
      </c>
      <c r="C348" s="115" t="s">
        <v>258</v>
      </c>
      <c r="D348" s="116">
        <v>1</v>
      </c>
    </row>
    <row r="349" spans="1:4">
      <c r="A349" s="113">
        <v>210</v>
      </c>
      <c r="B349" s="114">
        <v>1293</v>
      </c>
      <c r="C349" s="115" t="s">
        <v>258</v>
      </c>
      <c r="D349" s="116">
        <v>2</v>
      </c>
    </row>
    <row r="350" spans="1:4">
      <c r="A350" s="113">
        <v>210</v>
      </c>
      <c r="B350" s="114">
        <v>1294</v>
      </c>
      <c r="C350" s="115" t="s">
        <v>258</v>
      </c>
      <c r="D350" s="116">
        <v>1</v>
      </c>
    </row>
    <row r="351" spans="1:4">
      <c r="A351" s="113">
        <v>211</v>
      </c>
      <c r="B351" s="114">
        <v>1295</v>
      </c>
      <c r="C351" s="115" t="s">
        <v>258</v>
      </c>
      <c r="D351" s="116">
        <v>2</v>
      </c>
    </row>
    <row r="352" spans="1:4">
      <c r="A352" s="113">
        <v>211</v>
      </c>
      <c r="B352" s="114">
        <v>1296</v>
      </c>
      <c r="C352" s="115" t="s">
        <v>258</v>
      </c>
      <c r="D352" s="116">
        <v>1</v>
      </c>
    </row>
    <row r="353" spans="1:4">
      <c r="A353" s="113">
        <v>212</v>
      </c>
      <c r="B353" s="114">
        <v>1297</v>
      </c>
      <c r="C353" s="115" t="s">
        <v>258</v>
      </c>
      <c r="D353" s="116">
        <v>2</v>
      </c>
    </row>
    <row r="354" spans="1:4">
      <c r="A354" s="113">
        <v>212</v>
      </c>
      <c r="B354" s="114">
        <v>1298</v>
      </c>
      <c r="C354" s="115" t="s">
        <v>258</v>
      </c>
      <c r="D354" s="116">
        <v>1</v>
      </c>
    </row>
    <row r="355" spans="1:4">
      <c r="A355" s="113">
        <v>213</v>
      </c>
      <c r="B355" s="114">
        <v>1299</v>
      </c>
      <c r="C355" s="115" t="s">
        <v>258</v>
      </c>
      <c r="D355" s="116">
        <v>2</v>
      </c>
    </row>
    <row r="356" spans="1:4">
      <c r="A356" s="113">
        <v>213</v>
      </c>
      <c r="B356" s="114">
        <v>1300</v>
      </c>
      <c r="C356" s="115" t="s">
        <v>258</v>
      </c>
      <c r="D356" s="116">
        <v>1</v>
      </c>
    </row>
    <row r="357" spans="1:4">
      <c r="A357" s="113">
        <v>214</v>
      </c>
      <c r="B357" s="114">
        <v>1326</v>
      </c>
      <c r="C357" s="115" t="s">
        <v>258</v>
      </c>
      <c r="D357" s="116">
        <v>2</v>
      </c>
    </row>
    <row r="358" spans="1:4">
      <c r="A358" s="113">
        <v>214</v>
      </c>
      <c r="B358" s="114">
        <v>1327</v>
      </c>
      <c r="C358" s="115" t="s">
        <v>258</v>
      </c>
      <c r="D358" s="116">
        <v>1</v>
      </c>
    </row>
    <row r="359" spans="1:4">
      <c r="A359" s="113">
        <v>215</v>
      </c>
      <c r="B359" s="114">
        <v>1328</v>
      </c>
      <c r="C359" s="115" t="s">
        <v>258</v>
      </c>
      <c r="D359" s="116">
        <v>2</v>
      </c>
    </row>
    <row r="360" spans="1:4">
      <c r="A360" s="113">
        <v>215</v>
      </c>
      <c r="B360" s="114">
        <v>1329</v>
      </c>
      <c r="C360" s="115" t="s">
        <v>258</v>
      </c>
      <c r="D360" s="116">
        <v>1</v>
      </c>
    </row>
    <row r="361" spans="1:4">
      <c r="A361" s="113">
        <v>216</v>
      </c>
      <c r="B361" s="114">
        <v>1330</v>
      </c>
      <c r="C361" s="115" t="s">
        <v>258</v>
      </c>
      <c r="D361" s="116">
        <v>2</v>
      </c>
    </row>
    <row r="362" spans="1:4">
      <c r="A362" s="113">
        <v>216</v>
      </c>
      <c r="B362" s="114">
        <v>1331</v>
      </c>
      <c r="C362" s="115" t="s">
        <v>258</v>
      </c>
      <c r="D362" s="116">
        <v>1</v>
      </c>
    </row>
    <row r="363" spans="1:4">
      <c r="A363" s="113">
        <v>217</v>
      </c>
      <c r="B363" s="114">
        <v>1332</v>
      </c>
      <c r="C363" s="115" t="s">
        <v>258</v>
      </c>
      <c r="D363" s="116">
        <v>2</v>
      </c>
    </row>
    <row r="364" spans="1:4">
      <c r="A364" s="113">
        <v>217</v>
      </c>
      <c r="B364" s="114">
        <v>1333</v>
      </c>
      <c r="C364" s="115" t="s">
        <v>258</v>
      </c>
      <c r="D364" s="116">
        <v>1</v>
      </c>
    </row>
    <row r="365" spans="1:4">
      <c r="A365" s="113">
        <v>218</v>
      </c>
      <c r="B365" s="114">
        <v>1334</v>
      </c>
      <c r="C365" s="115" t="s">
        <v>258</v>
      </c>
      <c r="D365" s="116">
        <v>2</v>
      </c>
    </row>
    <row r="366" spans="1:4">
      <c r="A366" s="113">
        <v>218</v>
      </c>
      <c r="B366" s="114">
        <v>1335</v>
      </c>
      <c r="C366" s="115" t="s">
        <v>258</v>
      </c>
      <c r="D366" s="116">
        <v>1</v>
      </c>
    </row>
    <row r="367" spans="1:4">
      <c r="A367" s="113">
        <v>219</v>
      </c>
      <c r="B367" s="114">
        <v>1336</v>
      </c>
      <c r="C367" s="115" t="s">
        <v>258</v>
      </c>
      <c r="D367" s="116">
        <v>2</v>
      </c>
    </row>
    <row r="368" spans="1:4">
      <c r="A368" s="113">
        <v>219</v>
      </c>
      <c r="B368" s="114">
        <v>1337</v>
      </c>
      <c r="C368" s="115" t="s">
        <v>258</v>
      </c>
      <c r="D368" s="116">
        <v>1</v>
      </c>
    </row>
    <row r="369" spans="1:4">
      <c r="A369" s="113">
        <v>220</v>
      </c>
      <c r="B369" s="114">
        <v>1338</v>
      </c>
      <c r="C369" s="115" t="s">
        <v>258</v>
      </c>
      <c r="D369" s="116">
        <v>2</v>
      </c>
    </row>
    <row r="370" spans="1:4">
      <c r="A370" s="113">
        <v>220</v>
      </c>
      <c r="B370" s="114">
        <v>1339</v>
      </c>
      <c r="C370" s="115" t="s">
        <v>258</v>
      </c>
      <c r="D370" s="116">
        <v>1</v>
      </c>
    </row>
    <row r="371" spans="1:4">
      <c r="A371" s="113">
        <v>221</v>
      </c>
      <c r="B371" s="114">
        <v>1340</v>
      </c>
      <c r="C371" s="115" t="s">
        <v>258</v>
      </c>
      <c r="D371" s="116">
        <v>2</v>
      </c>
    </row>
    <row r="372" spans="1:4">
      <c r="A372" s="113">
        <v>221</v>
      </c>
      <c r="B372" s="114">
        <v>1341</v>
      </c>
      <c r="C372" s="115" t="s">
        <v>258</v>
      </c>
      <c r="D372" s="116">
        <v>1</v>
      </c>
    </row>
    <row r="373" spans="1:4">
      <c r="A373" s="113">
        <v>222</v>
      </c>
      <c r="B373" s="114">
        <v>1342</v>
      </c>
      <c r="C373" s="115" t="s">
        <v>258</v>
      </c>
      <c r="D373" s="116">
        <v>2</v>
      </c>
    </row>
    <row r="374" spans="1:4">
      <c r="A374" s="113">
        <v>222</v>
      </c>
      <c r="B374" s="114">
        <v>1343</v>
      </c>
      <c r="C374" s="115" t="s">
        <v>258</v>
      </c>
      <c r="D374" s="116">
        <v>1</v>
      </c>
    </row>
    <row r="375" spans="1:4">
      <c r="A375" s="113">
        <v>223</v>
      </c>
      <c r="B375" s="114">
        <v>1344</v>
      </c>
      <c r="C375" s="115" t="s">
        <v>258</v>
      </c>
      <c r="D375" s="116">
        <v>2</v>
      </c>
    </row>
    <row r="376" spans="1:4">
      <c r="A376" s="113">
        <v>223</v>
      </c>
      <c r="B376" s="114">
        <v>1345</v>
      </c>
      <c r="C376" s="115" t="s">
        <v>258</v>
      </c>
      <c r="D376" s="116">
        <v>1</v>
      </c>
    </row>
    <row r="377" spans="1:4">
      <c r="A377" s="113">
        <v>224</v>
      </c>
      <c r="B377" s="114">
        <v>1353</v>
      </c>
      <c r="C377" s="115" t="s">
        <v>258</v>
      </c>
      <c r="D377" s="116">
        <v>2</v>
      </c>
    </row>
    <row r="378" spans="1:4">
      <c r="A378" s="113">
        <v>224</v>
      </c>
      <c r="B378" s="114">
        <v>1354</v>
      </c>
      <c r="C378" s="115" t="s">
        <v>258</v>
      </c>
      <c r="D378" s="116">
        <v>1</v>
      </c>
    </row>
    <row r="379" spans="1:4">
      <c r="A379" s="113">
        <v>225</v>
      </c>
      <c r="B379" s="114">
        <v>1355</v>
      </c>
      <c r="C379" s="115" t="s">
        <v>258</v>
      </c>
      <c r="D379" s="116">
        <v>2</v>
      </c>
    </row>
    <row r="380" spans="1:4">
      <c r="A380" s="113">
        <v>225</v>
      </c>
      <c r="B380" s="114">
        <v>1356</v>
      </c>
      <c r="C380" s="115" t="s">
        <v>258</v>
      </c>
      <c r="D380" s="116">
        <v>1</v>
      </c>
    </row>
    <row r="381" spans="1:4">
      <c r="A381" s="113">
        <v>226</v>
      </c>
      <c r="B381" s="114">
        <v>1357</v>
      </c>
      <c r="C381" s="115" t="s">
        <v>258</v>
      </c>
      <c r="D381" s="116">
        <v>2</v>
      </c>
    </row>
    <row r="382" spans="1:4">
      <c r="A382" s="113">
        <v>226</v>
      </c>
      <c r="B382" s="114">
        <v>1358</v>
      </c>
      <c r="C382" s="115" t="s">
        <v>258</v>
      </c>
      <c r="D382" s="116">
        <v>1</v>
      </c>
    </row>
    <row r="383" spans="1:4">
      <c r="A383" s="113">
        <v>227</v>
      </c>
      <c r="B383" s="114">
        <v>1359</v>
      </c>
      <c r="C383" s="115" t="s">
        <v>258</v>
      </c>
      <c r="D383" s="116">
        <v>2</v>
      </c>
    </row>
    <row r="384" spans="1:4">
      <c r="A384" s="113">
        <v>227</v>
      </c>
      <c r="B384" s="114">
        <v>1360</v>
      </c>
      <c r="C384" s="115" t="s">
        <v>258</v>
      </c>
      <c r="D384" s="116">
        <v>1</v>
      </c>
    </row>
    <row r="385" spans="1:4">
      <c r="A385" s="113">
        <v>228</v>
      </c>
      <c r="B385" s="114">
        <v>1361</v>
      </c>
      <c r="C385" s="115" t="s">
        <v>269</v>
      </c>
      <c r="D385" s="116" t="s">
        <v>220</v>
      </c>
    </row>
    <row r="386" spans="1:4">
      <c r="A386" s="113">
        <v>228</v>
      </c>
      <c r="B386" s="114">
        <v>1399</v>
      </c>
      <c r="C386" s="115" t="s">
        <v>269</v>
      </c>
      <c r="D386" s="116" t="s">
        <v>220</v>
      </c>
    </row>
    <row r="387" spans="1:4">
      <c r="A387" s="113">
        <v>229</v>
      </c>
      <c r="B387" s="114">
        <v>1362</v>
      </c>
      <c r="C387" s="115" t="s">
        <v>269</v>
      </c>
      <c r="D387" s="116" t="s">
        <v>220</v>
      </c>
    </row>
    <row r="388" spans="1:4">
      <c r="A388" s="113">
        <v>229</v>
      </c>
      <c r="B388" s="114">
        <v>1400</v>
      </c>
      <c r="C388" s="115" t="s">
        <v>269</v>
      </c>
      <c r="D388" s="116" t="s">
        <v>220</v>
      </c>
    </row>
    <row r="389" spans="1:4">
      <c r="A389" s="113">
        <v>230</v>
      </c>
      <c r="B389" s="114">
        <v>1363</v>
      </c>
      <c r="C389" s="115" t="s">
        <v>258</v>
      </c>
      <c r="D389" s="116" t="s">
        <v>220</v>
      </c>
    </row>
    <row r="390" spans="1:4">
      <c r="A390" s="113">
        <v>230</v>
      </c>
      <c r="B390" s="114">
        <v>1401</v>
      </c>
      <c r="C390" s="115" t="s">
        <v>258</v>
      </c>
      <c r="D390" s="116" t="s">
        <v>220</v>
      </c>
    </row>
    <row r="391" spans="1:4">
      <c r="A391" s="113">
        <v>231</v>
      </c>
      <c r="B391" s="114">
        <v>1371</v>
      </c>
      <c r="C391" s="115" t="s">
        <v>246</v>
      </c>
      <c r="D391" s="116">
        <v>2</v>
      </c>
    </row>
    <row r="392" spans="1:4">
      <c r="A392" s="113">
        <v>231</v>
      </c>
      <c r="B392" s="114">
        <v>1372</v>
      </c>
      <c r="C392" s="115" t="s">
        <v>246</v>
      </c>
      <c r="D392" s="116">
        <v>1</v>
      </c>
    </row>
    <row r="393" spans="1:4">
      <c r="A393" s="113">
        <v>233</v>
      </c>
      <c r="B393" s="114">
        <v>1375</v>
      </c>
      <c r="C393" s="115" t="s">
        <v>246</v>
      </c>
      <c r="D393" s="116">
        <v>2</v>
      </c>
    </row>
    <row r="394" spans="1:4">
      <c r="A394" s="113">
        <v>233</v>
      </c>
      <c r="B394" s="114">
        <v>1376</v>
      </c>
      <c r="C394" s="115" t="s">
        <v>246</v>
      </c>
      <c r="D394" s="116">
        <v>1</v>
      </c>
    </row>
    <row r="395" spans="1:4">
      <c r="A395" s="113">
        <v>234</v>
      </c>
      <c r="B395" s="114">
        <v>1377</v>
      </c>
      <c r="C395" s="115" t="s">
        <v>246</v>
      </c>
      <c r="D395" s="116">
        <v>2</v>
      </c>
    </row>
    <row r="396" spans="1:4">
      <c r="A396" s="113">
        <v>234</v>
      </c>
      <c r="B396" s="114">
        <v>1378</v>
      </c>
      <c r="C396" s="115" t="s">
        <v>246</v>
      </c>
      <c r="D396" s="116">
        <v>1</v>
      </c>
    </row>
    <row r="397" spans="1:4">
      <c r="A397" s="113">
        <v>235</v>
      </c>
      <c r="B397" s="114">
        <v>1379</v>
      </c>
      <c r="C397" s="115" t="s">
        <v>246</v>
      </c>
      <c r="D397" s="116">
        <v>2</v>
      </c>
    </row>
    <row r="398" spans="1:4">
      <c r="A398" s="113">
        <v>235</v>
      </c>
      <c r="B398" s="114">
        <v>1380</v>
      </c>
      <c r="C398" s="115" t="s">
        <v>246</v>
      </c>
      <c r="D398" s="116">
        <v>1</v>
      </c>
    </row>
    <row r="399" spans="1:4">
      <c r="A399" s="113">
        <v>236</v>
      </c>
      <c r="B399" s="114">
        <v>1381</v>
      </c>
      <c r="C399" s="115" t="s">
        <v>246</v>
      </c>
      <c r="D399" s="116">
        <v>2</v>
      </c>
    </row>
    <row r="400" spans="1:4">
      <c r="A400" s="113">
        <v>236</v>
      </c>
      <c r="B400" s="114">
        <v>1382</v>
      </c>
      <c r="C400" s="115" t="s">
        <v>246</v>
      </c>
      <c r="D400" s="116">
        <v>1</v>
      </c>
    </row>
    <row r="401" spans="1:4">
      <c r="A401" s="113">
        <v>237</v>
      </c>
      <c r="B401" s="114">
        <v>1383</v>
      </c>
      <c r="C401" s="115" t="s">
        <v>246</v>
      </c>
      <c r="D401" s="116">
        <v>2</v>
      </c>
    </row>
    <row r="402" spans="1:4">
      <c r="A402" s="113">
        <v>237</v>
      </c>
      <c r="B402" s="114">
        <v>1384</v>
      </c>
      <c r="C402" s="115" t="s">
        <v>246</v>
      </c>
      <c r="D402" s="116">
        <v>1</v>
      </c>
    </row>
    <row r="403" spans="1:4">
      <c r="A403" s="113">
        <v>238</v>
      </c>
      <c r="B403" s="114">
        <v>1385</v>
      </c>
      <c r="C403" s="115" t="s">
        <v>258</v>
      </c>
      <c r="D403" s="116">
        <v>2</v>
      </c>
    </row>
    <row r="404" spans="1:4">
      <c r="A404" s="113">
        <v>238</v>
      </c>
      <c r="B404" s="114">
        <v>1386</v>
      </c>
      <c r="C404" s="115" t="s">
        <v>258</v>
      </c>
      <c r="D404" s="116">
        <v>1</v>
      </c>
    </row>
    <row r="405" spans="1:4">
      <c r="A405" s="113">
        <v>241</v>
      </c>
      <c r="B405" s="114">
        <v>1042</v>
      </c>
      <c r="C405" s="115" t="s">
        <v>270</v>
      </c>
      <c r="D405" s="116">
        <v>2</v>
      </c>
    </row>
    <row r="406" spans="1:4">
      <c r="A406" s="113">
        <v>241</v>
      </c>
      <c r="B406" s="114">
        <v>1043</v>
      </c>
      <c r="C406" s="115" t="s">
        <v>270</v>
      </c>
      <c r="D406" s="116">
        <v>1</v>
      </c>
    </row>
    <row r="407" spans="1:4">
      <c r="A407" s="113">
        <v>242</v>
      </c>
      <c r="B407" s="114">
        <v>44</v>
      </c>
      <c r="C407" s="115" t="s">
        <v>271</v>
      </c>
      <c r="D407" s="116">
        <v>1</v>
      </c>
    </row>
    <row r="408" spans="1:4">
      <c r="A408" s="113">
        <v>242</v>
      </c>
      <c r="B408" s="114">
        <v>208</v>
      </c>
      <c r="C408" s="115" t="s">
        <v>271</v>
      </c>
      <c r="D408" s="116">
        <v>2</v>
      </c>
    </row>
    <row r="409" spans="1:4">
      <c r="A409" s="113">
        <v>243</v>
      </c>
      <c r="B409" s="114">
        <v>21</v>
      </c>
      <c r="C409" s="115" t="s">
        <v>272</v>
      </c>
      <c r="D409" s="116">
        <v>1</v>
      </c>
    </row>
    <row r="410" spans="1:4">
      <c r="A410" s="113">
        <v>243</v>
      </c>
      <c r="B410" s="114">
        <v>231</v>
      </c>
      <c r="C410" s="115" t="s">
        <v>272</v>
      </c>
      <c r="D410" s="116" t="s">
        <v>462</v>
      </c>
    </row>
    <row r="411" spans="1:4">
      <c r="A411" s="113">
        <v>244</v>
      </c>
      <c r="B411" s="114">
        <v>40</v>
      </c>
      <c r="C411" s="115" t="s">
        <v>258</v>
      </c>
      <c r="D411" s="116">
        <v>1</v>
      </c>
    </row>
    <row r="412" spans="1:4">
      <c r="A412" s="113">
        <v>244</v>
      </c>
      <c r="B412" s="114">
        <v>206</v>
      </c>
      <c r="C412" s="115" t="s">
        <v>258</v>
      </c>
      <c r="D412" s="116">
        <v>2</v>
      </c>
    </row>
    <row r="413" spans="1:4">
      <c r="A413" s="113">
        <v>245</v>
      </c>
      <c r="B413" s="114">
        <v>1012</v>
      </c>
      <c r="C413" s="115" t="s">
        <v>271</v>
      </c>
      <c r="D413" s="116">
        <v>2</v>
      </c>
    </row>
    <row r="414" spans="1:4">
      <c r="A414" s="113">
        <v>245</v>
      </c>
      <c r="B414" s="114">
        <v>1013</v>
      </c>
      <c r="C414" s="115" t="s">
        <v>271</v>
      </c>
      <c r="D414" s="116">
        <v>1</v>
      </c>
    </row>
    <row r="415" spans="1:4">
      <c r="A415" s="113">
        <v>246</v>
      </c>
      <c r="B415" s="114">
        <v>160</v>
      </c>
      <c r="C415" s="115" t="s">
        <v>273</v>
      </c>
      <c r="D415" s="116">
        <v>2</v>
      </c>
    </row>
    <row r="416" spans="1:4">
      <c r="A416" s="113">
        <v>246</v>
      </c>
      <c r="B416" s="114">
        <v>276</v>
      </c>
      <c r="C416" s="115" t="s">
        <v>273</v>
      </c>
      <c r="D416" s="116">
        <v>1</v>
      </c>
    </row>
    <row r="417" spans="1:4">
      <c r="A417" s="113">
        <v>246</v>
      </c>
      <c r="B417" s="114">
        <v>277</v>
      </c>
      <c r="C417" s="115" t="s">
        <v>273</v>
      </c>
      <c r="D417" s="116">
        <v>1</v>
      </c>
    </row>
    <row r="418" spans="1:4">
      <c r="A418" s="113">
        <v>247</v>
      </c>
      <c r="B418" s="114">
        <v>1288</v>
      </c>
      <c r="C418" s="115" t="s">
        <v>271</v>
      </c>
      <c r="D418" s="116">
        <v>1</v>
      </c>
    </row>
    <row r="419" spans="1:4">
      <c r="A419" s="113">
        <v>247</v>
      </c>
      <c r="B419" s="114">
        <v>1289</v>
      </c>
      <c r="C419" s="115" t="s">
        <v>271</v>
      </c>
      <c r="D419" s="116">
        <v>2</v>
      </c>
    </row>
    <row r="420" spans="1:4">
      <c r="A420" s="113">
        <v>248</v>
      </c>
      <c r="B420" s="114">
        <v>1174</v>
      </c>
      <c r="C420" s="115" t="s">
        <v>258</v>
      </c>
      <c r="D420" s="116">
        <v>1</v>
      </c>
    </row>
    <row r="421" spans="1:4">
      <c r="A421" s="113">
        <v>248</v>
      </c>
      <c r="B421" s="114">
        <v>1175</v>
      </c>
      <c r="C421" s="115" t="s">
        <v>258</v>
      </c>
      <c r="D421" s="116">
        <v>2</v>
      </c>
    </row>
    <row r="422" spans="1:4">
      <c r="A422" s="113">
        <v>249</v>
      </c>
      <c r="B422" s="114">
        <v>1351</v>
      </c>
      <c r="C422" s="115" t="s">
        <v>271</v>
      </c>
      <c r="D422" s="116">
        <v>2</v>
      </c>
    </row>
    <row r="423" spans="1:4">
      <c r="A423" s="113">
        <v>249</v>
      </c>
      <c r="B423" s="114">
        <v>1352</v>
      </c>
      <c r="C423" s="115" t="s">
        <v>271</v>
      </c>
      <c r="D423" s="116">
        <v>1</v>
      </c>
    </row>
    <row r="424" spans="1:4">
      <c r="A424" s="113">
        <v>250</v>
      </c>
      <c r="B424" s="114">
        <v>206</v>
      </c>
      <c r="C424" s="115" t="s">
        <v>274</v>
      </c>
      <c r="D424" s="116" t="s">
        <v>220</v>
      </c>
    </row>
    <row r="425" spans="1:4">
      <c r="A425" s="113">
        <v>251</v>
      </c>
      <c r="B425" s="114">
        <v>210</v>
      </c>
      <c r="C425" s="115" t="s">
        <v>274</v>
      </c>
      <c r="D425" s="116" t="s">
        <v>220</v>
      </c>
    </row>
    <row r="426" spans="1:4">
      <c r="A426" s="113">
        <v>252</v>
      </c>
      <c r="B426" s="114">
        <v>212</v>
      </c>
      <c r="C426" s="115" t="s">
        <v>274</v>
      </c>
      <c r="D426" s="116" t="s">
        <v>220</v>
      </c>
    </row>
    <row r="427" spans="1:4">
      <c r="A427" s="113">
        <v>253</v>
      </c>
      <c r="B427" s="114">
        <v>1290</v>
      </c>
      <c r="C427" s="115" t="s">
        <v>274</v>
      </c>
      <c r="D427" s="116" t="s">
        <v>220</v>
      </c>
    </row>
    <row r="428" spans="1:4">
      <c r="A428" s="113">
        <v>254</v>
      </c>
      <c r="B428" s="114">
        <v>1316</v>
      </c>
      <c r="C428" s="115" t="s">
        <v>275</v>
      </c>
      <c r="D428" s="116">
        <v>2</v>
      </c>
    </row>
    <row r="429" spans="1:4">
      <c r="A429" s="113">
        <v>254</v>
      </c>
      <c r="B429" s="114">
        <v>1317</v>
      </c>
      <c r="C429" s="115" t="s">
        <v>275</v>
      </c>
      <c r="D429" s="116">
        <v>1</v>
      </c>
    </row>
    <row r="430" spans="1:4">
      <c r="A430" s="113">
        <v>255</v>
      </c>
      <c r="B430" s="114">
        <v>1320</v>
      </c>
      <c r="C430" s="115" t="s">
        <v>276</v>
      </c>
      <c r="D430" s="116">
        <v>2</v>
      </c>
    </row>
    <row r="431" spans="1:4">
      <c r="A431" s="113">
        <v>255</v>
      </c>
      <c r="B431" s="114">
        <v>1321</v>
      </c>
      <c r="C431" s="115" t="s">
        <v>276</v>
      </c>
      <c r="D431" s="116">
        <v>1</v>
      </c>
    </row>
    <row r="432" spans="1:4">
      <c r="A432" s="113">
        <v>257</v>
      </c>
      <c r="B432" s="114">
        <v>57</v>
      </c>
      <c r="C432" s="115" t="s">
        <v>277</v>
      </c>
      <c r="D432" s="116">
        <v>1</v>
      </c>
    </row>
    <row r="433" spans="1:4">
      <c r="A433" s="113">
        <v>257</v>
      </c>
      <c r="B433" s="114">
        <v>196</v>
      </c>
      <c r="C433" s="115" t="s">
        <v>277</v>
      </c>
      <c r="D433" s="116">
        <v>2</v>
      </c>
    </row>
    <row r="434" spans="1:4">
      <c r="A434" s="113">
        <v>258</v>
      </c>
      <c r="B434" s="114">
        <v>56</v>
      </c>
      <c r="C434" s="115" t="s">
        <v>278</v>
      </c>
      <c r="D434" s="116">
        <v>1</v>
      </c>
    </row>
    <row r="435" spans="1:4">
      <c r="A435" s="113">
        <v>258</v>
      </c>
      <c r="B435" s="114">
        <v>195</v>
      </c>
      <c r="C435" s="115" t="s">
        <v>278</v>
      </c>
      <c r="D435" s="116">
        <v>2</v>
      </c>
    </row>
    <row r="436" spans="1:4">
      <c r="A436" s="113">
        <v>259</v>
      </c>
      <c r="B436" s="114">
        <v>94</v>
      </c>
      <c r="C436" s="115" t="s">
        <v>279</v>
      </c>
      <c r="D436" s="116">
        <v>1</v>
      </c>
    </row>
    <row r="437" spans="1:4">
      <c r="A437" s="113">
        <v>259</v>
      </c>
      <c r="B437" s="114">
        <v>167</v>
      </c>
      <c r="C437" s="115" t="s">
        <v>279</v>
      </c>
      <c r="D437" s="116">
        <v>2</v>
      </c>
    </row>
    <row r="438" spans="1:4">
      <c r="A438" s="113">
        <v>260</v>
      </c>
      <c r="B438" s="114">
        <v>59</v>
      </c>
      <c r="C438" s="115" t="s">
        <v>278</v>
      </c>
      <c r="D438" s="116" t="s">
        <v>458</v>
      </c>
    </row>
    <row r="439" spans="1:4">
      <c r="A439" s="113">
        <v>260</v>
      </c>
      <c r="B439" s="114">
        <v>191</v>
      </c>
      <c r="C439" s="115" t="s">
        <v>278</v>
      </c>
      <c r="D439" s="116" t="s">
        <v>458</v>
      </c>
    </row>
    <row r="440" spans="1:4">
      <c r="A440" s="113">
        <v>261</v>
      </c>
      <c r="B440" s="114">
        <v>55</v>
      </c>
      <c r="C440" s="115" t="s">
        <v>278</v>
      </c>
      <c r="D440" s="116">
        <v>1</v>
      </c>
    </row>
    <row r="441" spans="1:4">
      <c r="A441" s="113">
        <v>261</v>
      </c>
      <c r="B441" s="114">
        <v>194</v>
      </c>
      <c r="C441" s="115" t="s">
        <v>278</v>
      </c>
      <c r="D441" s="116" t="s">
        <v>461</v>
      </c>
    </row>
    <row r="442" spans="1:4">
      <c r="A442" s="113">
        <v>262</v>
      </c>
      <c r="B442" s="114">
        <v>57</v>
      </c>
      <c r="C442" s="115" t="s">
        <v>278</v>
      </c>
      <c r="D442" s="116">
        <v>1</v>
      </c>
    </row>
    <row r="443" spans="1:4">
      <c r="A443" s="113">
        <v>262</v>
      </c>
      <c r="B443" s="114">
        <v>196</v>
      </c>
      <c r="C443" s="115" t="s">
        <v>278</v>
      </c>
      <c r="D443" s="116" t="s">
        <v>463</v>
      </c>
    </row>
    <row r="444" spans="1:4">
      <c r="A444" s="113">
        <v>263</v>
      </c>
      <c r="B444" s="114">
        <v>1010</v>
      </c>
      <c r="C444" s="115" t="s">
        <v>278</v>
      </c>
      <c r="D444" s="116">
        <v>2</v>
      </c>
    </row>
    <row r="445" spans="1:4">
      <c r="A445" s="113">
        <v>263</v>
      </c>
      <c r="B445" s="114">
        <v>1011</v>
      </c>
      <c r="C445" s="115" t="s">
        <v>278</v>
      </c>
      <c r="D445" s="116">
        <v>1</v>
      </c>
    </row>
    <row r="446" spans="1:4">
      <c r="A446" s="113">
        <v>264</v>
      </c>
      <c r="B446" s="114">
        <v>1069</v>
      </c>
      <c r="C446" s="115" t="s">
        <v>278</v>
      </c>
      <c r="D446" s="116">
        <v>1</v>
      </c>
    </row>
    <row r="447" spans="1:4">
      <c r="A447" s="113">
        <v>264</v>
      </c>
      <c r="B447" s="114">
        <v>1070</v>
      </c>
      <c r="C447" s="115" t="s">
        <v>278</v>
      </c>
      <c r="D447" s="116">
        <v>2</v>
      </c>
    </row>
    <row r="448" spans="1:4">
      <c r="A448" s="113">
        <v>265</v>
      </c>
      <c r="B448" s="114">
        <v>190</v>
      </c>
      <c r="C448" s="115" t="s">
        <v>280</v>
      </c>
      <c r="D448" s="116" t="s">
        <v>460</v>
      </c>
    </row>
    <row r="449" spans="1:4">
      <c r="A449" s="113">
        <v>266</v>
      </c>
      <c r="B449" s="114">
        <v>191</v>
      </c>
      <c r="C449" s="115" t="s">
        <v>280</v>
      </c>
      <c r="D449" s="116" t="s">
        <v>220</v>
      </c>
    </row>
    <row r="450" spans="1:4">
      <c r="A450" s="113">
        <v>267</v>
      </c>
      <c r="B450" s="114">
        <v>192</v>
      </c>
      <c r="C450" s="115" t="s">
        <v>280</v>
      </c>
      <c r="D450" s="116" t="s">
        <v>220</v>
      </c>
    </row>
    <row r="451" spans="1:4">
      <c r="A451" s="113">
        <v>268</v>
      </c>
      <c r="B451" s="114">
        <v>193</v>
      </c>
      <c r="C451" s="115" t="s">
        <v>280</v>
      </c>
      <c r="D451" s="116" t="s">
        <v>460</v>
      </c>
    </row>
    <row r="452" spans="1:4">
      <c r="A452" s="113">
        <v>269</v>
      </c>
      <c r="B452" s="114">
        <v>194</v>
      </c>
      <c r="C452" s="115" t="s">
        <v>280</v>
      </c>
      <c r="D452" s="116" t="s">
        <v>220</v>
      </c>
    </row>
    <row r="453" spans="1:4">
      <c r="A453" s="113">
        <v>270</v>
      </c>
      <c r="B453" s="114">
        <v>196</v>
      </c>
      <c r="C453" s="115" t="s">
        <v>280</v>
      </c>
      <c r="D453" s="116" t="s">
        <v>460</v>
      </c>
    </row>
    <row r="454" spans="1:4">
      <c r="A454" s="113">
        <v>271</v>
      </c>
      <c r="B454" s="114">
        <v>1088</v>
      </c>
      <c r="C454" s="115" t="s">
        <v>280</v>
      </c>
      <c r="D454" s="116" t="s">
        <v>220</v>
      </c>
    </row>
    <row r="455" spans="1:4">
      <c r="A455" s="113">
        <v>272</v>
      </c>
      <c r="B455" s="114">
        <v>1089</v>
      </c>
      <c r="C455" s="115" t="s">
        <v>280</v>
      </c>
      <c r="D455" s="116" t="s">
        <v>220</v>
      </c>
    </row>
    <row r="456" spans="1:4">
      <c r="A456" s="113">
        <v>273</v>
      </c>
      <c r="B456" s="114">
        <v>1090</v>
      </c>
      <c r="C456" s="115" t="s">
        <v>280</v>
      </c>
      <c r="D456" s="116" t="s">
        <v>220</v>
      </c>
    </row>
    <row r="457" spans="1:4">
      <c r="A457" s="113">
        <v>274</v>
      </c>
      <c r="B457" s="114">
        <v>1115</v>
      </c>
      <c r="C457" s="115" t="s">
        <v>280</v>
      </c>
      <c r="D457" s="116" t="s">
        <v>220</v>
      </c>
    </row>
    <row r="458" spans="1:4">
      <c r="A458" s="113">
        <v>276</v>
      </c>
      <c r="B458" s="114">
        <v>1347</v>
      </c>
      <c r="C458" s="115" t="s">
        <v>280</v>
      </c>
      <c r="D458" s="116" t="s">
        <v>220</v>
      </c>
    </row>
    <row r="459" spans="1:4">
      <c r="A459" s="113">
        <v>277</v>
      </c>
      <c r="B459" s="114">
        <v>52</v>
      </c>
      <c r="C459" s="115" t="s">
        <v>281</v>
      </c>
      <c r="D459" s="116" t="s">
        <v>220</v>
      </c>
    </row>
    <row r="460" spans="1:4">
      <c r="A460" s="113">
        <v>278</v>
      </c>
      <c r="B460" s="114">
        <v>105</v>
      </c>
      <c r="C460" s="115" t="s">
        <v>282</v>
      </c>
      <c r="D460" s="116" t="s">
        <v>220</v>
      </c>
    </row>
    <row r="461" spans="1:4">
      <c r="A461" s="113">
        <v>279</v>
      </c>
      <c r="B461" s="114">
        <v>16</v>
      </c>
      <c r="C461" s="115" t="s">
        <v>283</v>
      </c>
      <c r="D461" s="116" t="s">
        <v>220</v>
      </c>
    </row>
    <row r="462" spans="1:4">
      <c r="A462" s="113">
        <v>280</v>
      </c>
      <c r="B462" s="114">
        <v>170</v>
      </c>
      <c r="C462" s="115" t="s">
        <v>284</v>
      </c>
      <c r="D462" s="116" t="s">
        <v>458</v>
      </c>
    </row>
    <row r="463" spans="1:4">
      <c r="A463" s="113">
        <v>281</v>
      </c>
      <c r="B463" s="114">
        <v>11</v>
      </c>
      <c r="C463" s="115" t="s">
        <v>285</v>
      </c>
      <c r="D463" s="116">
        <v>2</v>
      </c>
    </row>
    <row r="464" spans="1:4">
      <c r="A464" s="113">
        <v>281</v>
      </c>
      <c r="B464" s="114">
        <v>95</v>
      </c>
      <c r="C464" s="115" t="s">
        <v>285</v>
      </c>
      <c r="D464" s="116">
        <v>1</v>
      </c>
    </row>
    <row r="465" spans="1:4">
      <c r="A465" s="113">
        <v>283</v>
      </c>
      <c r="B465" s="114">
        <v>1016</v>
      </c>
      <c r="C465" s="115" t="s">
        <v>286</v>
      </c>
      <c r="D465" s="116">
        <v>1</v>
      </c>
    </row>
    <row r="466" spans="1:4">
      <c r="A466" s="113">
        <v>283</v>
      </c>
      <c r="B466" s="114">
        <v>1017</v>
      </c>
      <c r="C466" s="115" t="s">
        <v>286</v>
      </c>
      <c r="D466" s="116">
        <v>2</v>
      </c>
    </row>
    <row r="467" spans="1:4">
      <c r="A467" s="113">
        <v>284</v>
      </c>
      <c r="B467" s="114">
        <v>177</v>
      </c>
      <c r="C467" s="115" t="s">
        <v>227</v>
      </c>
      <c r="D467" s="116" t="s">
        <v>220</v>
      </c>
    </row>
    <row r="468" spans="1:4">
      <c r="A468" s="113">
        <v>285</v>
      </c>
      <c r="B468" s="114">
        <v>178</v>
      </c>
      <c r="C468" s="115" t="s">
        <v>227</v>
      </c>
      <c r="D468" s="116" t="s">
        <v>458</v>
      </c>
    </row>
    <row r="469" spans="1:4">
      <c r="A469" s="113">
        <v>286</v>
      </c>
      <c r="B469" s="114">
        <v>103</v>
      </c>
      <c r="C469" s="115" t="s">
        <v>287</v>
      </c>
      <c r="D469" s="116" t="s">
        <v>220</v>
      </c>
    </row>
    <row r="470" spans="1:4">
      <c r="A470" s="113">
        <v>287</v>
      </c>
      <c r="B470" s="114">
        <v>1364</v>
      </c>
      <c r="C470" s="115" t="s">
        <v>288</v>
      </c>
      <c r="D470" s="116" t="s">
        <v>220</v>
      </c>
    </row>
    <row r="471" spans="1:4">
      <c r="A471" s="113">
        <v>287</v>
      </c>
      <c r="B471" s="114">
        <v>1402</v>
      </c>
      <c r="C471" s="115" t="s">
        <v>288</v>
      </c>
      <c r="D471" s="116" t="s">
        <v>220</v>
      </c>
    </row>
    <row r="472" spans="1:4">
      <c r="A472" s="113">
        <v>288</v>
      </c>
      <c r="B472" s="114">
        <v>1036</v>
      </c>
      <c r="C472" s="115" t="s">
        <v>289</v>
      </c>
      <c r="D472" s="116" t="s">
        <v>220</v>
      </c>
    </row>
    <row r="473" spans="1:4">
      <c r="A473" s="113">
        <v>289</v>
      </c>
      <c r="B473" s="114">
        <v>1041</v>
      </c>
      <c r="C473" s="115" t="s">
        <v>289</v>
      </c>
      <c r="D473" s="116" t="s">
        <v>220</v>
      </c>
    </row>
    <row r="474" spans="1:4">
      <c r="A474" s="113">
        <v>290</v>
      </c>
      <c r="B474" s="114">
        <v>1050</v>
      </c>
      <c r="C474" s="115" t="s">
        <v>289</v>
      </c>
      <c r="D474" s="116" t="s">
        <v>220</v>
      </c>
    </row>
    <row r="475" spans="1:4">
      <c r="A475" s="113">
        <v>291</v>
      </c>
      <c r="B475" s="114">
        <v>1051</v>
      </c>
      <c r="C475" s="115" t="s">
        <v>289</v>
      </c>
      <c r="D475" s="116" t="s">
        <v>220</v>
      </c>
    </row>
    <row r="476" spans="1:4">
      <c r="A476" s="113">
        <v>292</v>
      </c>
      <c r="B476" s="114">
        <v>1052</v>
      </c>
      <c r="C476" s="115" t="s">
        <v>289</v>
      </c>
      <c r="D476" s="116" t="s">
        <v>220</v>
      </c>
    </row>
    <row r="477" spans="1:4">
      <c r="A477" s="113">
        <v>297</v>
      </c>
      <c r="B477" s="114">
        <v>1367</v>
      </c>
      <c r="C477" s="115" t="s">
        <v>289</v>
      </c>
      <c r="D477" s="116" t="s">
        <v>220</v>
      </c>
    </row>
    <row r="478" spans="1:4">
      <c r="A478" s="113">
        <v>298</v>
      </c>
      <c r="B478" s="114">
        <v>1368</v>
      </c>
      <c r="C478" s="115" t="s">
        <v>289</v>
      </c>
      <c r="D478" s="116" t="s">
        <v>220</v>
      </c>
    </row>
    <row r="479" spans="1:4">
      <c r="A479" s="113">
        <v>299</v>
      </c>
      <c r="B479" s="114">
        <v>1053</v>
      </c>
      <c r="C479" s="115" t="s">
        <v>289</v>
      </c>
      <c r="D479" s="116" t="s">
        <v>220</v>
      </c>
    </row>
    <row r="480" spans="1:4">
      <c r="A480" s="113">
        <v>300</v>
      </c>
      <c r="B480" s="114">
        <v>1080</v>
      </c>
      <c r="C480" s="115" t="s">
        <v>290</v>
      </c>
      <c r="D480" s="116">
        <v>1</v>
      </c>
    </row>
    <row r="481" spans="1:4">
      <c r="A481" s="113">
        <v>300</v>
      </c>
      <c r="B481" s="114">
        <v>1081</v>
      </c>
      <c r="C481" s="115" t="s">
        <v>290</v>
      </c>
      <c r="D481" s="116">
        <v>1</v>
      </c>
    </row>
    <row r="482" spans="1:4">
      <c r="A482" s="113">
        <v>301</v>
      </c>
      <c r="B482" s="114">
        <v>1095</v>
      </c>
      <c r="C482" s="115" t="s">
        <v>291</v>
      </c>
      <c r="D482" s="116">
        <v>1</v>
      </c>
    </row>
    <row r="483" spans="1:4">
      <c r="A483" s="113">
        <v>301</v>
      </c>
      <c r="B483" s="114">
        <v>1096</v>
      </c>
      <c r="C483" s="115" t="s">
        <v>291</v>
      </c>
      <c r="D483" s="116">
        <v>1</v>
      </c>
    </row>
    <row r="484" spans="1:4">
      <c r="A484" s="113">
        <v>302</v>
      </c>
      <c r="B484" s="114">
        <v>1101</v>
      </c>
      <c r="C484" s="115" t="s">
        <v>292</v>
      </c>
      <c r="D484" s="116">
        <v>1</v>
      </c>
    </row>
    <row r="485" spans="1:4">
      <c r="A485" s="113">
        <v>302</v>
      </c>
      <c r="B485" s="114">
        <v>1102</v>
      </c>
      <c r="C485" s="115" t="s">
        <v>292</v>
      </c>
      <c r="D485" s="116">
        <v>1</v>
      </c>
    </row>
    <row r="486" spans="1:4">
      <c r="A486" s="113">
        <v>303</v>
      </c>
      <c r="B486" s="114">
        <v>1054</v>
      </c>
      <c r="C486" s="115" t="s">
        <v>289</v>
      </c>
      <c r="D486" s="116" t="s">
        <v>220</v>
      </c>
    </row>
    <row r="487" spans="1:4">
      <c r="A487" s="113">
        <v>304</v>
      </c>
      <c r="B487" s="114">
        <v>1083</v>
      </c>
      <c r="C487" s="115" t="s">
        <v>289</v>
      </c>
      <c r="D487" s="116" t="s">
        <v>220</v>
      </c>
    </row>
    <row r="488" spans="1:4">
      <c r="A488" s="113">
        <v>305</v>
      </c>
      <c r="B488" s="114">
        <v>1084</v>
      </c>
      <c r="C488" s="115" t="s">
        <v>293</v>
      </c>
      <c r="D488" s="116">
        <v>1</v>
      </c>
    </row>
    <row r="489" spans="1:4">
      <c r="A489" s="113">
        <v>305</v>
      </c>
      <c r="B489" s="114">
        <v>1085</v>
      </c>
      <c r="C489" s="115" t="s">
        <v>293</v>
      </c>
      <c r="D489" s="116">
        <v>2</v>
      </c>
    </row>
    <row r="490" spans="1:4">
      <c r="A490" s="113">
        <v>306</v>
      </c>
      <c r="B490" s="114">
        <v>1086</v>
      </c>
      <c r="C490" s="115" t="s">
        <v>293</v>
      </c>
      <c r="D490" s="116">
        <v>1</v>
      </c>
    </row>
    <row r="491" spans="1:4">
      <c r="A491" s="113">
        <v>306</v>
      </c>
      <c r="B491" s="114">
        <v>1087</v>
      </c>
      <c r="C491" s="115" t="s">
        <v>293</v>
      </c>
      <c r="D491" s="116">
        <v>2</v>
      </c>
    </row>
    <row r="492" spans="1:4">
      <c r="A492" s="113">
        <v>307</v>
      </c>
      <c r="B492" s="114">
        <v>1091</v>
      </c>
      <c r="C492" s="115" t="s">
        <v>293</v>
      </c>
      <c r="D492" s="116">
        <v>1</v>
      </c>
    </row>
    <row r="493" spans="1:4">
      <c r="A493" s="113">
        <v>307</v>
      </c>
      <c r="B493" s="114">
        <v>1092</v>
      </c>
      <c r="C493" s="115" t="s">
        <v>293</v>
      </c>
      <c r="D493" s="116">
        <v>2</v>
      </c>
    </row>
    <row r="494" spans="1:4">
      <c r="A494" s="113">
        <v>308</v>
      </c>
      <c r="B494" s="114">
        <v>1093</v>
      </c>
      <c r="C494" s="115" t="s">
        <v>293</v>
      </c>
      <c r="D494" s="116">
        <v>1</v>
      </c>
    </row>
    <row r="495" spans="1:4">
      <c r="A495" s="113">
        <v>308</v>
      </c>
      <c r="B495" s="114">
        <v>1094</v>
      </c>
      <c r="C495" s="115" t="s">
        <v>293</v>
      </c>
      <c r="D495" s="116">
        <v>2</v>
      </c>
    </row>
    <row r="496" spans="1:4">
      <c r="A496" s="113">
        <v>309</v>
      </c>
      <c r="B496" s="114">
        <v>1098</v>
      </c>
      <c r="C496" s="115" t="s">
        <v>294</v>
      </c>
      <c r="D496" s="116">
        <v>1</v>
      </c>
    </row>
    <row r="497" spans="1:4">
      <c r="A497" s="113">
        <v>309</v>
      </c>
      <c r="B497" s="114">
        <v>1099</v>
      </c>
      <c r="C497" s="115" t="s">
        <v>294</v>
      </c>
      <c r="D497" s="116">
        <v>1</v>
      </c>
    </row>
    <row r="498" spans="1:4">
      <c r="A498" s="113">
        <v>310</v>
      </c>
      <c r="B498" s="114">
        <v>1155</v>
      </c>
      <c r="C498" s="115" t="s">
        <v>295</v>
      </c>
      <c r="D498" s="116">
        <v>2</v>
      </c>
    </row>
    <row r="499" spans="1:4">
      <c r="A499" s="113">
        <v>310</v>
      </c>
      <c r="B499" s="114">
        <v>1156</v>
      </c>
      <c r="C499" s="115" t="s">
        <v>295</v>
      </c>
      <c r="D499" s="116">
        <v>1</v>
      </c>
    </row>
    <row r="500" spans="1:4">
      <c r="A500" s="113">
        <v>312</v>
      </c>
      <c r="B500" s="114">
        <v>1154</v>
      </c>
      <c r="C500" s="115" t="s">
        <v>296</v>
      </c>
      <c r="D500" s="116">
        <v>2</v>
      </c>
    </row>
    <row r="501" spans="1:4">
      <c r="A501" s="113">
        <v>313</v>
      </c>
      <c r="B501" s="114">
        <v>1006</v>
      </c>
      <c r="C501" s="115" t="s">
        <v>297</v>
      </c>
      <c r="D501" s="116" t="s">
        <v>220</v>
      </c>
    </row>
    <row r="502" spans="1:4">
      <c r="A502" s="113">
        <v>314</v>
      </c>
      <c r="B502" s="114">
        <v>104</v>
      </c>
      <c r="C502" s="115" t="s">
        <v>298</v>
      </c>
      <c r="D502" s="116" t="s">
        <v>458</v>
      </c>
    </row>
    <row r="503" spans="1:4">
      <c r="A503" s="113">
        <v>315</v>
      </c>
      <c r="B503" s="114">
        <v>178</v>
      </c>
      <c r="C503" s="115" t="s">
        <v>299</v>
      </c>
      <c r="D503" s="116" t="s">
        <v>458</v>
      </c>
    </row>
    <row r="504" spans="1:4">
      <c r="A504" s="113">
        <v>315</v>
      </c>
      <c r="B504" s="114">
        <v>227</v>
      </c>
      <c r="C504" s="115" t="s">
        <v>299</v>
      </c>
      <c r="D504" s="116" t="s">
        <v>458</v>
      </c>
    </row>
    <row r="505" spans="1:4">
      <c r="A505" s="113">
        <v>316</v>
      </c>
      <c r="B505" s="114">
        <v>53</v>
      </c>
      <c r="C505" s="115" t="s">
        <v>300</v>
      </c>
      <c r="D505" s="116">
        <v>2</v>
      </c>
    </row>
    <row r="506" spans="1:4">
      <c r="A506" s="113">
        <v>316</v>
      </c>
      <c r="B506" s="114">
        <v>198</v>
      </c>
      <c r="C506" s="115" t="s">
        <v>300</v>
      </c>
      <c r="D506" s="116">
        <v>1</v>
      </c>
    </row>
    <row r="507" spans="1:4">
      <c r="A507" s="113">
        <v>317</v>
      </c>
      <c r="B507" s="114">
        <v>70</v>
      </c>
      <c r="C507" s="115" t="s">
        <v>300</v>
      </c>
      <c r="D507" s="116" t="s">
        <v>463</v>
      </c>
    </row>
    <row r="508" spans="1:4">
      <c r="A508" s="113">
        <v>317</v>
      </c>
      <c r="B508" s="114">
        <v>183</v>
      </c>
      <c r="C508" s="115" t="s">
        <v>300</v>
      </c>
      <c r="D508" s="116" t="s">
        <v>464</v>
      </c>
    </row>
    <row r="509" spans="1:4">
      <c r="A509" s="113">
        <v>318</v>
      </c>
      <c r="B509" s="114">
        <v>74</v>
      </c>
      <c r="C509" s="115" t="s">
        <v>300</v>
      </c>
      <c r="D509" s="116">
        <v>1</v>
      </c>
    </row>
    <row r="510" spans="1:4">
      <c r="A510" s="113">
        <v>318</v>
      </c>
      <c r="B510" s="114">
        <v>180</v>
      </c>
      <c r="C510" s="115" t="s">
        <v>300</v>
      </c>
      <c r="D510" s="116">
        <v>1</v>
      </c>
    </row>
    <row r="511" spans="1:4">
      <c r="A511" s="113">
        <v>319</v>
      </c>
      <c r="B511" s="114">
        <v>71</v>
      </c>
      <c r="C511" s="115" t="s">
        <v>301</v>
      </c>
      <c r="D511" s="116" t="s">
        <v>467</v>
      </c>
    </row>
    <row r="512" spans="1:4">
      <c r="A512" s="113">
        <v>319</v>
      </c>
      <c r="B512" s="114">
        <v>183</v>
      </c>
      <c r="C512" s="115" t="s">
        <v>301</v>
      </c>
      <c r="D512" s="116" t="s">
        <v>465</v>
      </c>
    </row>
    <row r="513" spans="1:4">
      <c r="A513" s="113">
        <v>320</v>
      </c>
      <c r="B513" s="114">
        <v>72</v>
      </c>
      <c r="C513" s="115" t="s">
        <v>300</v>
      </c>
      <c r="D513" s="116">
        <v>2</v>
      </c>
    </row>
    <row r="514" spans="1:4">
      <c r="A514" s="113">
        <v>320</v>
      </c>
      <c r="B514" s="114">
        <v>184</v>
      </c>
      <c r="C514" s="115" t="s">
        <v>300</v>
      </c>
      <c r="D514" s="116">
        <v>1</v>
      </c>
    </row>
    <row r="515" spans="1:4">
      <c r="A515" s="113">
        <v>321</v>
      </c>
      <c r="B515" s="114">
        <v>1004</v>
      </c>
      <c r="C515" s="115" t="s">
        <v>300</v>
      </c>
      <c r="D515" s="116">
        <v>1</v>
      </c>
    </row>
    <row r="516" spans="1:4">
      <c r="A516" s="113">
        <v>321</v>
      </c>
      <c r="B516" s="114">
        <v>1005</v>
      </c>
      <c r="C516" s="115" t="s">
        <v>300</v>
      </c>
      <c r="D516" s="116">
        <v>1</v>
      </c>
    </row>
    <row r="517" spans="1:4">
      <c r="A517" s="113">
        <v>322</v>
      </c>
      <c r="B517" s="114">
        <v>1073</v>
      </c>
      <c r="C517" s="115" t="s">
        <v>300</v>
      </c>
      <c r="D517" s="116">
        <v>1</v>
      </c>
    </row>
    <row r="518" spans="1:4">
      <c r="A518" s="113">
        <v>322</v>
      </c>
      <c r="B518" s="114">
        <v>1074</v>
      </c>
      <c r="C518" s="115" t="s">
        <v>300</v>
      </c>
      <c r="D518" s="116">
        <v>1</v>
      </c>
    </row>
    <row r="519" spans="1:4">
      <c r="A519" s="113">
        <v>323</v>
      </c>
      <c r="B519" s="114">
        <v>1284</v>
      </c>
      <c r="C519" s="115" t="s">
        <v>300</v>
      </c>
      <c r="D519" s="116">
        <v>1</v>
      </c>
    </row>
    <row r="520" spans="1:4">
      <c r="A520" s="113">
        <v>323</v>
      </c>
      <c r="B520" s="114">
        <v>1285</v>
      </c>
      <c r="C520" s="115" t="s">
        <v>300</v>
      </c>
      <c r="D520" s="116" t="s">
        <v>466</v>
      </c>
    </row>
    <row r="521" spans="1:4">
      <c r="A521" s="113">
        <v>324</v>
      </c>
      <c r="B521" s="114">
        <v>1007</v>
      </c>
      <c r="C521" s="115" t="s">
        <v>302</v>
      </c>
      <c r="D521" s="116">
        <v>1</v>
      </c>
    </row>
    <row r="522" spans="1:4">
      <c r="A522" s="113">
        <v>325</v>
      </c>
      <c r="B522" s="114">
        <v>183</v>
      </c>
      <c r="C522" s="115" t="s">
        <v>303</v>
      </c>
      <c r="D522" s="116">
        <v>1</v>
      </c>
    </row>
    <row r="523" spans="1:4">
      <c r="A523" s="113">
        <v>325</v>
      </c>
      <c r="B523" s="114">
        <v>186</v>
      </c>
      <c r="C523" s="115" t="s">
        <v>303</v>
      </c>
      <c r="D523" s="116">
        <v>1</v>
      </c>
    </row>
    <row r="524" spans="1:4">
      <c r="A524" s="113">
        <v>325</v>
      </c>
      <c r="B524" s="114">
        <v>206</v>
      </c>
      <c r="C524" s="115" t="s">
        <v>303</v>
      </c>
      <c r="D524" s="116">
        <v>2</v>
      </c>
    </row>
    <row r="525" spans="1:4">
      <c r="A525" s="113">
        <v>326</v>
      </c>
      <c r="B525" s="114">
        <v>184</v>
      </c>
      <c r="C525" s="115" t="s">
        <v>303</v>
      </c>
      <c r="D525" s="116">
        <v>1</v>
      </c>
    </row>
    <row r="526" spans="1:4">
      <c r="A526" s="113">
        <v>326</v>
      </c>
      <c r="B526" s="114">
        <v>187</v>
      </c>
      <c r="C526" s="115" t="s">
        <v>303</v>
      </c>
      <c r="D526" s="116" t="s">
        <v>463</v>
      </c>
    </row>
    <row r="527" spans="1:4">
      <c r="A527" s="113">
        <v>326</v>
      </c>
      <c r="B527" s="114">
        <v>210</v>
      </c>
      <c r="C527" s="115" t="s">
        <v>303</v>
      </c>
      <c r="D527" s="116" t="s">
        <v>463</v>
      </c>
    </row>
    <row r="528" spans="1:4">
      <c r="A528" s="113">
        <v>327</v>
      </c>
      <c r="B528" s="114">
        <v>135</v>
      </c>
      <c r="C528" s="115" t="s">
        <v>303</v>
      </c>
      <c r="D528" s="116">
        <v>1</v>
      </c>
    </row>
    <row r="529" spans="1:4">
      <c r="A529" s="113">
        <v>327</v>
      </c>
      <c r="B529" s="114">
        <v>198</v>
      </c>
      <c r="C529" s="115" t="s">
        <v>303</v>
      </c>
      <c r="D529" s="116">
        <v>1</v>
      </c>
    </row>
    <row r="530" spans="1:4">
      <c r="A530" s="113">
        <v>327</v>
      </c>
      <c r="B530" s="114">
        <v>222</v>
      </c>
      <c r="C530" s="115" t="s">
        <v>303</v>
      </c>
      <c r="D530" s="116">
        <v>2</v>
      </c>
    </row>
    <row r="531" spans="1:4">
      <c r="A531" s="113">
        <v>328</v>
      </c>
      <c r="B531" s="114">
        <v>1022</v>
      </c>
      <c r="C531" s="115" t="s">
        <v>303</v>
      </c>
      <c r="D531" s="116">
        <v>1</v>
      </c>
    </row>
    <row r="532" spans="1:4">
      <c r="A532" s="113">
        <v>328</v>
      </c>
      <c r="B532" s="114">
        <v>1023</v>
      </c>
      <c r="C532" s="115" t="s">
        <v>303</v>
      </c>
      <c r="D532" s="116">
        <v>2</v>
      </c>
    </row>
    <row r="533" spans="1:4">
      <c r="A533" s="113">
        <v>328</v>
      </c>
      <c r="B533" s="114">
        <v>1024</v>
      </c>
      <c r="C533" s="115" t="s">
        <v>303</v>
      </c>
      <c r="D533" s="116">
        <v>1</v>
      </c>
    </row>
    <row r="534" spans="1:4">
      <c r="A534" s="113">
        <v>329</v>
      </c>
      <c r="B534" s="114">
        <v>1027</v>
      </c>
      <c r="C534" s="115" t="s">
        <v>303</v>
      </c>
      <c r="D534" s="116">
        <v>1</v>
      </c>
    </row>
    <row r="535" spans="1:4">
      <c r="A535" s="113">
        <v>329</v>
      </c>
      <c r="B535" s="114">
        <v>1028</v>
      </c>
      <c r="C535" s="115" t="s">
        <v>303</v>
      </c>
      <c r="D535" s="116">
        <v>2</v>
      </c>
    </row>
    <row r="536" spans="1:4">
      <c r="A536" s="113">
        <v>329</v>
      </c>
      <c r="B536" s="114">
        <v>1029</v>
      </c>
      <c r="C536" s="115" t="s">
        <v>303</v>
      </c>
      <c r="D536" s="116">
        <v>1</v>
      </c>
    </row>
    <row r="537" spans="1:4">
      <c r="A537" s="113">
        <v>330</v>
      </c>
      <c r="B537" s="114">
        <v>1075</v>
      </c>
      <c r="C537" s="115" t="s">
        <v>303</v>
      </c>
      <c r="D537" s="116">
        <v>2</v>
      </c>
    </row>
    <row r="538" spans="1:4">
      <c r="A538" s="113">
        <v>330</v>
      </c>
      <c r="B538" s="114">
        <v>1076</v>
      </c>
      <c r="C538" s="115" t="s">
        <v>303</v>
      </c>
      <c r="D538" s="116">
        <v>1</v>
      </c>
    </row>
    <row r="539" spans="1:4">
      <c r="A539" s="113">
        <v>330</v>
      </c>
      <c r="B539" s="114">
        <v>1077</v>
      </c>
      <c r="C539" s="115" t="s">
        <v>303</v>
      </c>
      <c r="D539" s="116">
        <v>2</v>
      </c>
    </row>
    <row r="540" spans="1:4">
      <c r="A540" s="113">
        <v>331</v>
      </c>
      <c r="B540" s="114">
        <v>1167</v>
      </c>
      <c r="C540" s="115" t="s">
        <v>303</v>
      </c>
      <c r="D540" s="116">
        <v>1</v>
      </c>
    </row>
    <row r="541" spans="1:4">
      <c r="A541" s="113">
        <v>331</v>
      </c>
      <c r="B541" s="114">
        <v>1168</v>
      </c>
      <c r="C541" s="115" t="s">
        <v>303</v>
      </c>
      <c r="D541" s="116">
        <v>1</v>
      </c>
    </row>
    <row r="542" spans="1:4">
      <c r="A542" s="113">
        <v>331</v>
      </c>
      <c r="B542" s="114">
        <v>1169</v>
      </c>
      <c r="C542" s="115" t="s">
        <v>303</v>
      </c>
      <c r="D542" s="116">
        <v>2</v>
      </c>
    </row>
    <row r="543" spans="1:4">
      <c r="A543" s="113">
        <v>332</v>
      </c>
      <c r="B543" s="114">
        <v>1235</v>
      </c>
      <c r="C543" s="115" t="s">
        <v>303</v>
      </c>
      <c r="D543" s="116" t="s">
        <v>458</v>
      </c>
    </row>
    <row r="544" spans="1:4">
      <c r="A544" s="113">
        <v>332</v>
      </c>
      <c r="B544" s="114">
        <v>1236</v>
      </c>
      <c r="C544" s="115" t="s">
        <v>303</v>
      </c>
      <c r="D544" s="116" t="s">
        <v>458</v>
      </c>
    </row>
    <row r="545" spans="1:4">
      <c r="A545" s="113">
        <v>332</v>
      </c>
      <c r="B545" s="114">
        <v>1237</v>
      </c>
      <c r="C545" s="115" t="s">
        <v>303</v>
      </c>
      <c r="D545" s="116" t="s">
        <v>458</v>
      </c>
    </row>
    <row r="546" spans="1:4">
      <c r="A546" s="113">
        <v>334</v>
      </c>
      <c r="B546" s="114">
        <v>1131</v>
      </c>
      <c r="C546" s="115" t="s">
        <v>304</v>
      </c>
      <c r="D546" s="116">
        <v>1</v>
      </c>
    </row>
    <row r="547" spans="1:4">
      <c r="A547" s="113">
        <v>334</v>
      </c>
      <c r="B547" s="114">
        <v>1132</v>
      </c>
      <c r="C547" s="115" t="s">
        <v>304</v>
      </c>
      <c r="D547" s="116">
        <v>1</v>
      </c>
    </row>
    <row r="548" spans="1:4">
      <c r="A548" s="113">
        <v>334</v>
      </c>
      <c r="B548" s="114">
        <v>1133</v>
      </c>
      <c r="C548" s="115" t="s">
        <v>304</v>
      </c>
      <c r="D548" s="116">
        <v>2</v>
      </c>
    </row>
    <row r="549" spans="1:4">
      <c r="A549" s="113">
        <v>335</v>
      </c>
      <c r="B549" s="114">
        <v>18</v>
      </c>
      <c r="C549" s="115" t="s">
        <v>305</v>
      </c>
      <c r="D549" s="116">
        <v>1</v>
      </c>
    </row>
    <row r="550" spans="1:4">
      <c r="A550" s="113">
        <v>336</v>
      </c>
      <c r="B550" s="114">
        <v>20</v>
      </c>
      <c r="C550" s="115" t="s">
        <v>306</v>
      </c>
      <c r="D550" s="116" t="s">
        <v>220</v>
      </c>
    </row>
    <row r="551" spans="1:4">
      <c r="A551" s="113">
        <v>337</v>
      </c>
      <c r="B551" s="114">
        <v>82</v>
      </c>
      <c r="C551" s="115" t="s">
        <v>306</v>
      </c>
      <c r="D551" s="116" t="s">
        <v>220</v>
      </c>
    </row>
    <row r="552" spans="1:4">
      <c r="A552" s="113">
        <v>338</v>
      </c>
      <c r="B552" s="114">
        <v>1365</v>
      </c>
      <c r="C552" s="115" t="s">
        <v>307</v>
      </c>
      <c r="D552" s="116">
        <v>2</v>
      </c>
    </row>
    <row r="553" spans="1:4">
      <c r="A553" s="113">
        <v>338</v>
      </c>
      <c r="B553" s="114">
        <v>1366</v>
      </c>
      <c r="C553" s="115" t="s">
        <v>307</v>
      </c>
      <c r="D553" s="116">
        <v>1</v>
      </c>
    </row>
    <row r="554" spans="1:4">
      <c r="A554" s="113">
        <v>339</v>
      </c>
      <c r="B554" s="114">
        <v>1025</v>
      </c>
      <c r="C554" s="115" t="s">
        <v>308</v>
      </c>
      <c r="D554" s="116" t="s">
        <v>220</v>
      </c>
    </row>
    <row r="555" spans="1:4">
      <c r="A555" s="113">
        <v>340</v>
      </c>
      <c r="B555" s="114">
        <v>1030</v>
      </c>
      <c r="C555" s="115" t="s">
        <v>308</v>
      </c>
      <c r="D555" s="116" t="s">
        <v>220</v>
      </c>
    </row>
    <row r="556" spans="1:4">
      <c r="A556" s="113">
        <v>341</v>
      </c>
      <c r="B556" s="114">
        <v>1032</v>
      </c>
      <c r="C556" s="115" t="s">
        <v>308</v>
      </c>
      <c r="D556" s="116" t="s">
        <v>220</v>
      </c>
    </row>
    <row r="557" spans="1:4">
      <c r="A557" s="113">
        <v>342</v>
      </c>
      <c r="B557" s="114">
        <v>1123</v>
      </c>
      <c r="C557" s="115" t="s">
        <v>309</v>
      </c>
      <c r="D557" s="116">
        <v>2</v>
      </c>
    </row>
    <row r="558" spans="1:4">
      <c r="A558" s="113">
        <v>343</v>
      </c>
      <c r="B558" s="114">
        <v>1134</v>
      </c>
      <c r="C558" s="115" t="s">
        <v>310</v>
      </c>
      <c r="D558" s="116">
        <v>2</v>
      </c>
    </row>
    <row r="559" spans="1:4">
      <c r="A559" s="113">
        <v>344</v>
      </c>
      <c r="B559" s="114">
        <v>1135</v>
      </c>
      <c r="C559" s="115" t="s">
        <v>311</v>
      </c>
      <c r="D559" s="116">
        <v>1</v>
      </c>
    </row>
    <row r="560" spans="1:4">
      <c r="A560" s="113">
        <v>344</v>
      </c>
      <c r="B560" s="114">
        <v>1136</v>
      </c>
      <c r="C560" s="115" t="s">
        <v>311</v>
      </c>
      <c r="D560" s="116" t="s">
        <v>220</v>
      </c>
    </row>
    <row r="561" spans="1:4">
      <c r="A561" s="113">
        <v>344</v>
      </c>
      <c r="B561" s="114">
        <v>1137</v>
      </c>
      <c r="C561" s="115" t="s">
        <v>311</v>
      </c>
      <c r="D561" s="116">
        <v>2</v>
      </c>
    </row>
    <row r="562" spans="1:4">
      <c r="A562" s="113">
        <v>345</v>
      </c>
      <c r="B562" s="114">
        <v>1138</v>
      </c>
      <c r="C562" s="115" t="s">
        <v>312</v>
      </c>
      <c r="D562" s="116">
        <v>2</v>
      </c>
    </row>
    <row r="563" spans="1:4">
      <c r="A563" s="113">
        <v>346</v>
      </c>
      <c r="B563" s="114">
        <v>1130</v>
      </c>
      <c r="C563" s="115" t="s">
        <v>313</v>
      </c>
      <c r="D563" s="116" t="s">
        <v>460</v>
      </c>
    </row>
    <row r="564" spans="1:4">
      <c r="A564" s="113">
        <v>347</v>
      </c>
      <c r="B564" s="114">
        <v>48</v>
      </c>
      <c r="C564" s="115" t="s">
        <v>314</v>
      </c>
      <c r="D564" s="116" t="s">
        <v>220</v>
      </c>
    </row>
    <row r="565" spans="1:4">
      <c r="A565" s="113">
        <v>348</v>
      </c>
      <c r="B565" s="114">
        <v>49</v>
      </c>
      <c r="C565" s="115" t="s">
        <v>314</v>
      </c>
      <c r="D565" s="116" t="s">
        <v>220</v>
      </c>
    </row>
    <row r="566" spans="1:4">
      <c r="A566" s="113">
        <v>349</v>
      </c>
      <c r="B566" s="114">
        <v>50</v>
      </c>
      <c r="C566" s="115" t="s">
        <v>258</v>
      </c>
      <c r="D566" s="116">
        <v>1</v>
      </c>
    </row>
    <row r="567" spans="1:4">
      <c r="A567" s="113">
        <v>349</v>
      </c>
      <c r="B567" s="114">
        <v>222</v>
      </c>
      <c r="C567" s="115" t="s">
        <v>258</v>
      </c>
      <c r="D567" s="116">
        <v>2</v>
      </c>
    </row>
    <row r="568" spans="1:4">
      <c r="A568" s="113">
        <v>350</v>
      </c>
      <c r="B568" s="114">
        <v>1047</v>
      </c>
      <c r="C568" s="115" t="s">
        <v>315</v>
      </c>
      <c r="D568" s="116" t="s">
        <v>220</v>
      </c>
    </row>
    <row r="569" spans="1:4">
      <c r="A569" s="113">
        <v>351</v>
      </c>
      <c r="B569" s="114">
        <v>1082</v>
      </c>
      <c r="C569" s="115" t="s">
        <v>316</v>
      </c>
      <c r="D569" s="116">
        <v>1</v>
      </c>
    </row>
    <row r="570" spans="1:4">
      <c r="A570" s="113">
        <v>352</v>
      </c>
      <c r="B570" s="114">
        <v>1097</v>
      </c>
      <c r="C570" s="115" t="s">
        <v>317</v>
      </c>
      <c r="D570" s="116">
        <v>1</v>
      </c>
    </row>
    <row r="571" spans="1:4">
      <c r="A571" s="113">
        <v>353</v>
      </c>
      <c r="B571" s="114">
        <v>1103</v>
      </c>
      <c r="C571" s="115" t="s">
        <v>318</v>
      </c>
      <c r="D571" s="116">
        <v>1</v>
      </c>
    </row>
    <row r="572" spans="1:4">
      <c r="A572" s="113">
        <v>354</v>
      </c>
      <c r="B572" s="114">
        <v>64</v>
      </c>
      <c r="C572" s="115" t="s">
        <v>234</v>
      </c>
      <c r="D572" s="116" t="s">
        <v>458</v>
      </c>
    </row>
    <row r="573" spans="1:4">
      <c r="A573" s="113">
        <v>355</v>
      </c>
      <c r="B573" s="114">
        <v>1392</v>
      </c>
      <c r="C573" s="115" t="s">
        <v>319</v>
      </c>
      <c r="D573" s="116">
        <v>1</v>
      </c>
    </row>
    <row r="574" spans="1:4">
      <c r="A574" s="113">
        <v>355</v>
      </c>
      <c r="B574" s="114">
        <v>1393</v>
      </c>
      <c r="C574" s="115" t="s">
        <v>319</v>
      </c>
      <c r="D574" s="116">
        <v>1</v>
      </c>
    </row>
    <row r="575" spans="1:4">
      <c r="A575" s="113">
        <v>357</v>
      </c>
      <c r="B575" s="114">
        <v>1200</v>
      </c>
      <c r="C575" s="115" t="s">
        <v>320</v>
      </c>
      <c r="D575" s="116" t="s">
        <v>458</v>
      </c>
    </row>
    <row r="576" spans="1:4">
      <c r="A576" s="113">
        <v>357</v>
      </c>
      <c r="B576" s="114">
        <v>1201</v>
      </c>
      <c r="C576" s="115" t="s">
        <v>320</v>
      </c>
      <c r="D576" s="116" t="s">
        <v>458</v>
      </c>
    </row>
    <row r="577" spans="1:4">
      <c r="A577" s="113">
        <v>358</v>
      </c>
      <c r="B577" s="114">
        <v>1202</v>
      </c>
      <c r="C577" s="115" t="s">
        <v>320</v>
      </c>
      <c r="D577" s="116" t="s">
        <v>458</v>
      </c>
    </row>
    <row r="578" spans="1:4">
      <c r="A578" s="113">
        <v>358</v>
      </c>
      <c r="B578" s="114">
        <v>1203</v>
      </c>
      <c r="C578" s="115" t="s">
        <v>320</v>
      </c>
      <c r="D578" s="116" t="s">
        <v>458</v>
      </c>
    </row>
    <row r="579" spans="1:4">
      <c r="A579" s="113">
        <v>359</v>
      </c>
      <c r="B579" s="114">
        <v>1204</v>
      </c>
      <c r="C579" s="115" t="s">
        <v>320</v>
      </c>
      <c r="D579" s="116" t="s">
        <v>458</v>
      </c>
    </row>
    <row r="580" spans="1:4">
      <c r="A580" s="113">
        <v>359</v>
      </c>
      <c r="B580" s="114">
        <v>1205</v>
      </c>
      <c r="C580" s="115" t="s">
        <v>320</v>
      </c>
      <c r="D580" s="116" t="s">
        <v>458</v>
      </c>
    </row>
    <row r="581" spans="1:4">
      <c r="A581" s="113">
        <v>360</v>
      </c>
      <c r="B581" s="114">
        <v>1206</v>
      </c>
      <c r="C581" s="115" t="s">
        <v>320</v>
      </c>
      <c r="D581" s="116" t="s">
        <v>458</v>
      </c>
    </row>
    <row r="582" spans="1:4">
      <c r="A582" s="113">
        <v>360</v>
      </c>
      <c r="B582" s="114">
        <v>1207</v>
      </c>
      <c r="C582" s="115" t="s">
        <v>320</v>
      </c>
      <c r="D582" s="116" t="s">
        <v>458</v>
      </c>
    </row>
    <row r="583" spans="1:4">
      <c r="A583" s="113">
        <v>361</v>
      </c>
      <c r="B583" s="114">
        <v>1208</v>
      </c>
      <c r="C583" s="115" t="s">
        <v>320</v>
      </c>
      <c r="D583" s="116" t="s">
        <v>458</v>
      </c>
    </row>
    <row r="584" spans="1:4">
      <c r="A584" s="113">
        <v>361</v>
      </c>
      <c r="B584" s="114">
        <v>1209</v>
      </c>
      <c r="C584" s="115" t="s">
        <v>320</v>
      </c>
      <c r="D584" s="116" t="s">
        <v>458</v>
      </c>
    </row>
    <row r="585" spans="1:4">
      <c r="A585" s="113">
        <v>362</v>
      </c>
      <c r="B585" s="114">
        <v>1210</v>
      </c>
      <c r="C585" s="115" t="s">
        <v>320</v>
      </c>
      <c r="D585" s="116" t="s">
        <v>458</v>
      </c>
    </row>
    <row r="586" spans="1:4">
      <c r="A586" s="113">
        <v>362</v>
      </c>
      <c r="B586" s="114">
        <v>1211</v>
      </c>
      <c r="C586" s="115" t="s">
        <v>320</v>
      </c>
      <c r="D586" s="116" t="s">
        <v>458</v>
      </c>
    </row>
    <row r="587" spans="1:4">
      <c r="A587" s="113">
        <v>363</v>
      </c>
      <c r="B587" s="114">
        <v>1212</v>
      </c>
      <c r="C587" s="115" t="s">
        <v>320</v>
      </c>
      <c r="D587" s="116" t="s">
        <v>458</v>
      </c>
    </row>
    <row r="588" spans="1:4">
      <c r="A588" s="113">
        <v>363</v>
      </c>
      <c r="B588" s="114">
        <v>1213</v>
      </c>
      <c r="C588" s="115" t="s">
        <v>320</v>
      </c>
      <c r="D588" s="116" t="s">
        <v>458</v>
      </c>
    </row>
    <row r="589" spans="1:4">
      <c r="A589" s="113">
        <v>364</v>
      </c>
      <c r="B589" s="114">
        <v>1214</v>
      </c>
      <c r="C589" s="115" t="s">
        <v>320</v>
      </c>
      <c r="D589" s="116" t="s">
        <v>458</v>
      </c>
    </row>
    <row r="590" spans="1:4">
      <c r="A590" s="113">
        <v>364</v>
      </c>
      <c r="B590" s="114">
        <v>1215</v>
      </c>
      <c r="C590" s="115" t="s">
        <v>320</v>
      </c>
      <c r="D590" s="116" t="s">
        <v>458</v>
      </c>
    </row>
    <row r="591" spans="1:4">
      <c r="A591" s="113">
        <v>365</v>
      </c>
      <c r="B591" s="114">
        <v>1216</v>
      </c>
      <c r="C591" s="115" t="s">
        <v>320</v>
      </c>
      <c r="D591" s="116" t="s">
        <v>458</v>
      </c>
    </row>
    <row r="592" spans="1:4">
      <c r="A592" s="113">
        <v>365</v>
      </c>
      <c r="B592" s="114">
        <v>1217</v>
      </c>
      <c r="C592" s="115" t="s">
        <v>320</v>
      </c>
      <c r="D592" s="116" t="s">
        <v>458</v>
      </c>
    </row>
    <row r="593" spans="1:4">
      <c r="A593" s="113">
        <v>366</v>
      </c>
      <c r="B593" s="114">
        <v>1218</v>
      </c>
      <c r="C593" s="115" t="s">
        <v>320</v>
      </c>
      <c r="D593" s="116" t="s">
        <v>458</v>
      </c>
    </row>
    <row r="594" spans="1:4">
      <c r="A594" s="113">
        <v>366</v>
      </c>
      <c r="B594" s="114">
        <v>1219</v>
      </c>
      <c r="C594" s="115" t="s">
        <v>320</v>
      </c>
      <c r="D594" s="116" t="s">
        <v>458</v>
      </c>
    </row>
    <row r="595" spans="1:4">
      <c r="A595" s="113">
        <v>367</v>
      </c>
      <c r="B595" s="114">
        <v>1220</v>
      </c>
      <c r="C595" s="115" t="s">
        <v>320</v>
      </c>
      <c r="D595" s="116" t="s">
        <v>458</v>
      </c>
    </row>
    <row r="596" spans="1:4">
      <c r="A596" s="113">
        <v>367</v>
      </c>
      <c r="B596" s="114">
        <v>1221</v>
      </c>
      <c r="C596" s="115" t="s">
        <v>320</v>
      </c>
      <c r="D596" s="116" t="s">
        <v>458</v>
      </c>
    </row>
    <row r="597" spans="1:4">
      <c r="A597" s="113">
        <v>368</v>
      </c>
      <c r="B597" s="114">
        <v>1222</v>
      </c>
      <c r="C597" s="115" t="s">
        <v>320</v>
      </c>
      <c r="D597" s="116" t="s">
        <v>458</v>
      </c>
    </row>
    <row r="598" spans="1:4">
      <c r="A598" s="113">
        <v>368</v>
      </c>
      <c r="B598" s="114">
        <v>1223</v>
      </c>
      <c r="C598" s="115" t="s">
        <v>320</v>
      </c>
      <c r="D598" s="116" t="s">
        <v>458</v>
      </c>
    </row>
    <row r="599" spans="1:4">
      <c r="A599" s="113">
        <v>369</v>
      </c>
      <c r="B599" s="114">
        <v>1224</v>
      </c>
      <c r="C599" s="115" t="s">
        <v>320</v>
      </c>
      <c r="D599" s="116" t="s">
        <v>458</v>
      </c>
    </row>
    <row r="600" spans="1:4">
      <c r="A600" s="113">
        <v>369</v>
      </c>
      <c r="B600" s="114">
        <v>1225</v>
      </c>
      <c r="C600" s="115" t="s">
        <v>320</v>
      </c>
      <c r="D600" s="116" t="s">
        <v>458</v>
      </c>
    </row>
    <row r="601" spans="1:4">
      <c r="A601" s="113">
        <v>370</v>
      </c>
      <c r="B601" s="114">
        <v>1226</v>
      </c>
      <c r="C601" s="115" t="s">
        <v>320</v>
      </c>
      <c r="D601" s="116" t="s">
        <v>458</v>
      </c>
    </row>
    <row r="602" spans="1:4">
      <c r="A602" s="113">
        <v>370</v>
      </c>
      <c r="B602" s="114">
        <v>1227</v>
      </c>
      <c r="C602" s="115" t="s">
        <v>320</v>
      </c>
      <c r="D602" s="116" t="s">
        <v>458</v>
      </c>
    </row>
    <row r="603" spans="1:4">
      <c r="A603" s="113">
        <v>371</v>
      </c>
      <c r="B603" s="114">
        <v>1228</v>
      </c>
      <c r="C603" s="115" t="s">
        <v>320</v>
      </c>
      <c r="D603" s="116" t="s">
        <v>458</v>
      </c>
    </row>
    <row r="604" spans="1:4">
      <c r="A604" s="113">
        <v>371</v>
      </c>
      <c r="B604" s="114">
        <v>1229</v>
      </c>
      <c r="C604" s="115" t="s">
        <v>320</v>
      </c>
      <c r="D604" s="116" t="s">
        <v>458</v>
      </c>
    </row>
    <row r="605" spans="1:4">
      <c r="A605" s="113">
        <v>372</v>
      </c>
      <c r="B605" s="114">
        <v>1180</v>
      </c>
      <c r="C605" s="115" t="s">
        <v>300</v>
      </c>
      <c r="D605" s="116">
        <v>1</v>
      </c>
    </row>
    <row r="606" spans="1:4">
      <c r="A606" s="113">
        <v>372</v>
      </c>
      <c r="B606" s="114">
        <v>1181</v>
      </c>
      <c r="C606" s="115" t="s">
        <v>300</v>
      </c>
      <c r="D606" s="116">
        <v>1</v>
      </c>
    </row>
    <row r="607" spans="1:4">
      <c r="A607" s="113">
        <v>373</v>
      </c>
      <c r="B607" s="114">
        <v>31</v>
      </c>
      <c r="C607" s="115" t="s">
        <v>246</v>
      </c>
      <c r="D607" s="116">
        <v>1</v>
      </c>
    </row>
    <row r="608" spans="1:4">
      <c r="A608" s="113">
        <v>373</v>
      </c>
      <c r="B608" s="114">
        <v>213</v>
      </c>
      <c r="C608" s="115" t="s">
        <v>246</v>
      </c>
      <c r="D608" s="116">
        <v>2</v>
      </c>
    </row>
    <row r="609" spans="1:4">
      <c r="A609" s="113">
        <v>374</v>
      </c>
      <c r="B609" s="114">
        <v>30</v>
      </c>
      <c r="C609" s="115" t="s">
        <v>246</v>
      </c>
      <c r="D609" s="116">
        <v>1</v>
      </c>
    </row>
    <row r="610" spans="1:4">
      <c r="A610" s="113">
        <v>374</v>
      </c>
      <c r="B610" s="114">
        <v>214</v>
      </c>
      <c r="C610" s="115" t="s">
        <v>246</v>
      </c>
      <c r="D610" s="116">
        <v>2</v>
      </c>
    </row>
    <row r="611" spans="1:4">
      <c r="A611" s="113">
        <v>375</v>
      </c>
      <c r="B611" s="114">
        <v>32</v>
      </c>
      <c r="C611" s="115" t="s">
        <v>246</v>
      </c>
      <c r="D611" s="116">
        <v>1</v>
      </c>
    </row>
    <row r="612" spans="1:4">
      <c r="A612" s="113">
        <v>375</v>
      </c>
      <c r="B612" s="114">
        <v>215</v>
      </c>
      <c r="C612" s="115" t="s">
        <v>246</v>
      </c>
      <c r="D612" s="116">
        <v>2</v>
      </c>
    </row>
    <row r="613" spans="1:4">
      <c r="A613" s="113">
        <v>376</v>
      </c>
      <c r="B613" s="114">
        <v>34</v>
      </c>
      <c r="C613" s="115" t="s">
        <v>246</v>
      </c>
      <c r="D613" s="116">
        <v>1</v>
      </c>
    </row>
    <row r="614" spans="1:4">
      <c r="A614" s="113">
        <v>376</v>
      </c>
      <c r="B614" s="114">
        <v>216</v>
      </c>
      <c r="C614" s="115" t="s">
        <v>246</v>
      </c>
      <c r="D614" s="116">
        <v>2</v>
      </c>
    </row>
    <row r="615" spans="1:4">
      <c r="A615" s="113">
        <v>377</v>
      </c>
      <c r="B615" s="114">
        <v>35</v>
      </c>
      <c r="C615" s="115" t="s">
        <v>246</v>
      </c>
      <c r="D615" s="116">
        <v>1</v>
      </c>
    </row>
    <row r="616" spans="1:4">
      <c r="A616" s="113">
        <v>377</v>
      </c>
      <c r="B616" s="114">
        <v>217</v>
      </c>
      <c r="C616" s="115" t="s">
        <v>246</v>
      </c>
      <c r="D616" s="116">
        <v>2</v>
      </c>
    </row>
    <row r="617" spans="1:4">
      <c r="A617" s="113">
        <v>378</v>
      </c>
      <c r="B617" s="114">
        <v>36</v>
      </c>
      <c r="C617" s="115" t="s">
        <v>246</v>
      </c>
      <c r="D617" s="116">
        <v>1</v>
      </c>
    </row>
    <row r="618" spans="1:4">
      <c r="A618" s="113">
        <v>378</v>
      </c>
      <c r="B618" s="114">
        <v>218</v>
      </c>
      <c r="C618" s="115" t="s">
        <v>246</v>
      </c>
      <c r="D618" s="116">
        <v>2</v>
      </c>
    </row>
    <row r="619" spans="1:4">
      <c r="A619" s="113">
        <v>380</v>
      </c>
      <c r="B619" s="114">
        <v>37</v>
      </c>
      <c r="C619" s="115" t="s">
        <v>246</v>
      </c>
      <c r="D619" s="116">
        <v>1</v>
      </c>
    </row>
    <row r="620" spans="1:4">
      <c r="A620" s="113">
        <v>380</v>
      </c>
      <c r="B620" s="114">
        <v>220</v>
      </c>
      <c r="C620" s="115" t="s">
        <v>246</v>
      </c>
      <c r="D620" s="116">
        <v>2</v>
      </c>
    </row>
    <row r="621" spans="1:4">
      <c r="A621" s="113">
        <v>381</v>
      </c>
      <c r="B621" s="114">
        <v>1170</v>
      </c>
      <c r="C621" s="115" t="s">
        <v>246</v>
      </c>
      <c r="D621" s="116">
        <v>2</v>
      </c>
    </row>
    <row r="622" spans="1:4">
      <c r="A622" s="113">
        <v>381</v>
      </c>
      <c r="B622" s="114">
        <v>1171</v>
      </c>
      <c r="C622" s="115" t="s">
        <v>246</v>
      </c>
      <c r="D622" s="116">
        <v>1</v>
      </c>
    </row>
    <row r="623" spans="1:4">
      <c r="A623" s="113">
        <v>382</v>
      </c>
      <c r="B623" s="114">
        <v>1172</v>
      </c>
      <c r="C623" s="115" t="s">
        <v>246</v>
      </c>
      <c r="D623" s="116">
        <v>2</v>
      </c>
    </row>
    <row r="624" spans="1:4">
      <c r="A624" s="113">
        <v>382</v>
      </c>
      <c r="B624" s="114">
        <v>1173</v>
      </c>
      <c r="C624" s="115" t="s">
        <v>246</v>
      </c>
      <c r="D624" s="116">
        <v>1</v>
      </c>
    </row>
    <row r="625" spans="1:4">
      <c r="A625" s="113">
        <v>384</v>
      </c>
      <c r="B625" s="114">
        <v>1185</v>
      </c>
      <c r="C625" s="115" t="s">
        <v>258</v>
      </c>
      <c r="D625" s="116">
        <v>1</v>
      </c>
    </row>
    <row r="626" spans="1:4">
      <c r="A626" s="113">
        <v>384</v>
      </c>
      <c r="B626" s="114">
        <v>1186</v>
      </c>
      <c r="C626" s="115" t="s">
        <v>258</v>
      </c>
      <c r="D626" s="116">
        <v>2</v>
      </c>
    </row>
    <row r="627" spans="1:4">
      <c r="A627" s="113">
        <v>385</v>
      </c>
      <c r="B627" s="114">
        <v>1260</v>
      </c>
      <c r="C627" s="115" t="s">
        <v>246</v>
      </c>
      <c r="D627" s="116" t="s">
        <v>458</v>
      </c>
    </row>
    <row r="628" spans="1:4">
      <c r="A628" s="113">
        <v>385</v>
      </c>
      <c r="B628" s="114">
        <v>1261</v>
      </c>
      <c r="C628" s="115" t="s">
        <v>246</v>
      </c>
      <c r="D628" s="116" t="s">
        <v>458</v>
      </c>
    </row>
    <row r="629" spans="1:4">
      <c r="A629" s="113">
        <v>386</v>
      </c>
      <c r="B629" s="114">
        <v>1184</v>
      </c>
      <c r="C629" s="115" t="s">
        <v>227</v>
      </c>
      <c r="D629" s="116" t="s">
        <v>220</v>
      </c>
    </row>
    <row r="630" spans="1:4">
      <c r="A630" s="113">
        <v>387</v>
      </c>
      <c r="B630" s="114">
        <v>1183</v>
      </c>
      <c r="C630" s="115" t="s">
        <v>251</v>
      </c>
      <c r="D630" s="116" t="s">
        <v>220</v>
      </c>
    </row>
    <row r="631" spans="1:4">
      <c r="A631" s="113">
        <v>388</v>
      </c>
      <c r="B631" s="114">
        <v>1262</v>
      </c>
      <c r="C631" s="115" t="s">
        <v>246</v>
      </c>
      <c r="D631" s="116" t="s">
        <v>458</v>
      </c>
    </row>
    <row r="632" spans="1:4">
      <c r="A632" s="113">
        <v>388</v>
      </c>
      <c r="B632" s="114">
        <v>1263</v>
      </c>
      <c r="C632" s="115" t="s">
        <v>246</v>
      </c>
      <c r="D632" s="116" t="s">
        <v>458</v>
      </c>
    </row>
    <row r="633" spans="1:4">
      <c r="A633" s="113">
        <v>389</v>
      </c>
      <c r="B633" s="114">
        <v>1182</v>
      </c>
      <c r="C633" s="115" t="s">
        <v>237</v>
      </c>
      <c r="D633" s="116" t="s">
        <v>220</v>
      </c>
    </row>
    <row r="634" spans="1:4">
      <c r="A634" s="113">
        <v>390</v>
      </c>
      <c r="B634" s="114">
        <v>1291</v>
      </c>
      <c r="C634" s="115" t="s">
        <v>246</v>
      </c>
      <c r="D634" s="116">
        <v>2</v>
      </c>
    </row>
    <row r="635" spans="1:4">
      <c r="A635" s="113">
        <v>390</v>
      </c>
      <c r="B635" s="114">
        <v>1292</v>
      </c>
      <c r="C635" s="115" t="s">
        <v>246</v>
      </c>
      <c r="D635" s="116">
        <v>1</v>
      </c>
    </row>
    <row r="636" spans="1:4">
      <c r="A636" s="113">
        <v>391</v>
      </c>
      <c r="B636" s="114">
        <v>29</v>
      </c>
      <c r="C636" s="115" t="s">
        <v>321</v>
      </c>
      <c r="D636" s="116" t="s">
        <v>220</v>
      </c>
    </row>
    <row r="637" spans="1:4">
      <c r="A637" s="113">
        <v>392</v>
      </c>
      <c r="B637" s="114">
        <v>90</v>
      </c>
      <c r="C637" s="115" t="s">
        <v>322</v>
      </c>
      <c r="D637" s="116">
        <v>1</v>
      </c>
    </row>
    <row r="638" spans="1:4">
      <c r="A638" s="113">
        <v>393</v>
      </c>
      <c r="B638" s="114">
        <v>1</v>
      </c>
      <c r="C638" s="115" t="s">
        <v>323</v>
      </c>
      <c r="D638" s="116">
        <v>1</v>
      </c>
    </row>
    <row r="639" spans="1:4">
      <c r="A639" s="113">
        <v>394</v>
      </c>
      <c r="B639" s="114">
        <v>1176</v>
      </c>
      <c r="C639" s="115" t="s">
        <v>279</v>
      </c>
      <c r="D639" s="116">
        <v>1</v>
      </c>
    </row>
    <row r="640" spans="1:4">
      <c r="A640" s="113">
        <v>394</v>
      </c>
      <c r="B640" s="114">
        <v>1177</v>
      </c>
      <c r="C640" s="115" t="s">
        <v>279</v>
      </c>
      <c r="D640" s="116">
        <v>2</v>
      </c>
    </row>
    <row r="641" spans="1:4">
      <c r="A641" s="113">
        <v>395</v>
      </c>
      <c r="B641" s="114">
        <v>1044</v>
      </c>
      <c r="C641" s="115" t="s">
        <v>324</v>
      </c>
      <c r="D641" s="116">
        <v>2</v>
      </c>
    </row>
    <row r="642" spans="1:4">
      <c r="A642" s="113">
        <v>395</v>
      </c>
      <c r="B642" s="114">
        <v>1045</v>
      </c>
      <c r="C642" s="115" t="s">
        <v>324</v>
      </c>
      <c r="D642" s="116">
        <v>1</v>
      </c>
    </row>
    <row r="643" spans="1:4">
      <c r="A643" s="113">
        <v>395</v>
      </c>
      <c r="B643" s="114">
        <v>1046</v>
      </c>
      <c r="C643" s="115" t="s">
        <v>324</v>
      </c>
      <c r="D643" s="116">
        <v>1</v>
      </c>
    </row>
    <row r="644" spans="1:4">
      <c r="A644" s="113">
        <v>396</v>
      </c>
      <c r="B644" s="114">
        <v>1323</v>
      </c>
      <c r="C644" s="115" t="s">
        <v>256</v>
      </c>
      <c r="D644" s="116">
        <v>1</v>
      </c>
    </row>
    <row r="645" spans="1:4">
      <c r="A645" s="113">
        <v>397</v>
      </c>
      <c r="B645" s="114">
        <v>1346</v>
      </c>
      <c r="C645" s="115" t="s">
        <v>325</v>
      </c>
      <c r="D645" s="116">
        <v>1</v>
      </c>
    </row>
    <row r="646" spans="1:4">
      <c r="A646" s="113">
        <v>398</v>
      </c>
      <c r="B646" s="114">
        <v>72</v>
      </c>
      <c r="C646" s="115" t="s">
        <v>326</v>
      </c>
      <c r="D646" s="116">
        <v>2</v>
      </c>
    </row>
    <row r="647" spans="1:4">
      <c r="A647" s="113">
        <v>399</v>
      </c>
      <c r="B647" s="114">
        <v>27</v>
      </c>
      <c r="C647" s="115" t="s">
        <v>327</v>
      </c>
      <c r="D647" s="116" t="s">
        <v>466</v>
      </c>
    </row>
    <row r="648" spans="1:4">
      <c r="A648" s="113">
        <v>400</v>
      </c>
      <c r="B648" s="114">
        <v>58</v>
      </c>
      <c r="C648" s="115" t="s">
        <v>278</v>
      </c>
      <c r="D648" s="116">
        <v>1</v>
      </c>
    </row>
    <row r="649" spans="1:4">
      <c r="A649" s="113">
        <v>400</v>
      </c>
      <c r="B649" s="114">
        <v>190</v>
      </c>
      <c r="C649" s="115" t="s">
        <v>278</v>
      </c>
      <c r="D649" s="116" t="s">
        <v>463</v>
      </c>
    </row>
    <row r="650" spans="1:4">
      <c r="A650" s="113">
        <v>401</v>
      </c>
      <c r="B650" s="114">
        <v>1157</v>
      </c>
      <c r="C650" s="115" t="s">
        <v>328</v>
      </c>
      <c r="D650" s="116" t="s">
        <v>220</v>
      </c>
    </row>
    <row r="651" spans="1:4">
      <c r="A651" s="113">
        <v>403</v>
      </c>
      <c r="B651" s="114">
        <v>1178</v>
      </c>
      <c r="C651" s="115" t="s">
        <v>233</v>
      </c>
      <c r="D651" s="116">
        <v>1</v>
      </c>
    </row>
    <row r="652" spans="1:4">
      <c r="A652" s="113">
        <v>403</v>
      </c>
      <c r="B652" s="114">
        <v>1179</v>
      </c>
      <c r="C652" s="115" t="s">
        <v>233</v>
      </c>
      <c r="D652" s="116">
        <v>2</v>
      </c>
    </row>
    <row r="653" spans="1:4">
      <c r="A653" s="113">
        <v>404</v>
      </c>
      <c r="B653" s="114">
        <v>1161</v>
      </c>
      <c r="C653" s="115" t="s">
        <v>329</v>
      </c>
      <c r="D653" s="116">
        <v>2</v>
      </c>
    </row>
    <row r="654" spans="1:4">
      <c r="A654" s="113">
        <v>404</v>
      </c>
      <c r="B654" s="114">
        <v>1162</v>
      </c>
      <c r="C654" s="115" t="s">
        <v>329</v>
      </c>
      <c r="D654" s="116">
        <v>1</v>
      </c>
    </row>
    <row r="655" spans="1:4">
      <c r="A655" s="113">
        <v>405</v>
      </c>
      <c r="B655" s="114">
        <v>1163</v>
      </c>
      <c r="C655" s="115" t="s">
        <v>330</v>
      </c>
      <c r="D655" s="116" t="s">
        <v>220</v>
      </c>
    </row>
    <row r="656" spans="1:4">
      <c r="A656" s="113">
        <v>406</v>
      </c>
      <c r="B656" s="114">
        <v>77</v>
      </c>
      <c r="C656" s="115" t="s">
        <v>331</v>
      </c>
      <c r="D656" s="116" t="s">
        <v>220</v>
      </c>
    </row>
    <row r="657" spans="1:4">
      <c r="A657" s="113">
        <v>407</v>
      </c>
      <c r="B657" s="114">
        <v>81</v>
      </c>
      <c r="C657" s="115" t="s">
        <v>332</v>
      </c>
      <c r="D657" s="116" t="s">
        <v>220</v>
      </c>
    </row>
    <row r="658" spans="1:4">
      <c r="A658" s="113">
        <v>408</v>
      </c>
      <c r="B658" s="114">
        <v>87</v>
      </c>
      <c r="C658" s="115" t="s">
        <v>333</v>
      </c>
      <c r="D658" s="116" t="s">
        <v>220</v>
      </c>
    </row>
    <row r="659" spans="1:4">
      <c r="A659" s="113">
        <v>409</v>
      </c>
      <c r="B659" s="114">
        <v>89</v>
      </c>
      <c r="C659" s="115" t="s">
        <v>334</v>
      </c>
      <c r="D659" s="116" t="s">
        <v>220</v>
      </c>
    </row>
    <row r="660" spans="1:4">
      <c r="A660" s="113">
        <v>410</v>
      </c>
      <c r="B660" s="114">
        <v>98</v>
      </c>
      <c r="C660" s="115" t="s">
        <v>335</v>
      </c>
      <c r="D660" s="116" t="s">
        <v>220</v>
      </c>
    </row>
    <row r="661" spans="1:4">
      <c r="A661" s="113">
        <v>411</v>
      </c>
      <c r="B661" s="114">
        <v>106</v>
      </c>
      <c r="C661" s="115" t="s">
        <v>336</v>
      </c>
      <c r="D661" s="116" t="s">
        <v>220</v>
      </c>
    </row>
    <row r="662" spans="1:4">
      <c r="A662" s="113">
        <v>412</v>
      </c>
      <c r="B662" s="114">
        <v>107</v>
      </c>
      <c r="C662" s="115" t="s">
        <v>337</v>
      </c>
      <c r="D662" s="116" t="s">
        <v>220</v>
      </c>
    </row>
    <row r="663" spans="1:4">
      <c r="A663" s="113">
        <v>413</v>
      </c>
      <c r="B663" s="114">
        <v>108</v>
      </c>
      <c r="C663" s="115" t="s">
        <v>338</v>
      </c>
      <c r="D663" s="116" t="s">
        <v>220</v>
      </c>
    </row>
    <row r="664" spans="1:4">
      <c r="A664" s="113">
        <v>414</v>
      </c>
      <c r="B664" s="114">
        <v>110</v>
      </c>
      <c r="C664" s="115" t="s">
        <v>339</v>
      </c>
      <c r="D664" s="116" t="s">
        <v>220</v>
      </c>
    </row>
    <row r="665" spans="1:4">
      <c r="A665" s="113">
        <v>415</v>
      </c>
      <c r="B665" s="114">
        <v>165</v>
      </c>
      <c r="C665" s="115" t="s">
        <v>340</v>
      </c>
      <c r="D665" s="116" t="s">
        <v>220</v>
      </c>
    </row>
    <row r="666" spans="1:4">
      <c r="A666" s="113">
        <v>416</v>
      </c>
      <c r="B666" s="114">
        <v>179</v>
      </c>
      <c r="C666" s="115" t="s">
        <v>341</v>
      </c>
      <c r="D666" s="116" t="s">
        <v>220</v>
      </c>
    </row>
    <row r="667" spans="1:4">
      <c r="A667" s="113">
        <v>417</v>
      </c>
      <c r="B667" s="114">
        <v>209</v>
      </c>
      <c r="C667" s="115" t="s">
        <v>342</v>
      </c>
      <c r="D667" s="116" t="s">
        <v>220</v>
      </c>
    </row>
    <row r="668" spans="1:4">
      <c r="A668" s="113">
        <v>418</v>
      </c>
      <c r="B668" s="114">
        <v>188</v>
      </c>
      <c r="C668" s="115" t="s">
        <v>343</v>
      </c>
      <c r="D668" s="116" t="s">
        <v>220</v>
      </c>
    </row>
    <row r="669" spans="1:4">
      <c r="A669" s="113">
        <v>419</v>
      </c>
      <c r="B669" s="114">
        <v>176</v>
      </c>
      <c r="C669" s="115" t="s">
        <v>344</v>
      </c>
      <c r="D669" s="116" t="s">
        <v>220</v>
      </c>
    </row>
    <row r="670" spans="1:4">
      <c r="A670" s="113">
        <v>420</v>
      </c>
      <c r="B670" s="114">
        <v>253</v>
      </c>
      <c r="C670" s="115" t="s">
        <v>345</v>
      </c>
      <c r="D670" s="116" t="s">
        <v>220</v>
      </c>
    </row>
    <row r="671" spans="1:4">
      <c r="A671" s="113">
        <v>421</v>
      </c>
      <c r="B671" s="114">
        <v>222</v>
      </c>
      <c r="C671" s="115" t="s">
        <v>346</v>
      </c>
      <c r="D671" s="116" t="s">
        <v>220</v>
      </c>
    </row>
    <row r="672" spans="1:4">
      <c r="A672" s="113">
        <v>422</v>
      </c>
      <c r="B672" s="114">
        <v>254</v>
      </c>
      <c r="C672" s="115" t="s">
        <v>347</v>
      </c>
      <c r="D672" s="116" t="s">
        <v>220</v>
      </c>
    </row>
    <row r="673" spans="1:4">
      <c r="A673" s="113">
        <v>423</v>
      </c>
      <c r="B673" s="114">
        <v>255</v>
      </c>
      <c r="C673" s="115" t="s">
        <v>348</v>
      </c>
      <c r="D673" s="116" t="s">
        <v>220</v>
      </c>
    </row>
    <row r="674" spans="1:4">
      <c r="A674" s="113">
        <v>424</v>
      </c>
      <c r="B674" s="114">
        <v>256</v>
      </c>
      <c r="C674" s="115" t="s">
        <v>349</v>
      </c>
      <c r="D674" s="116" t="s">
        <v>220</v>
      </c>
    </row>
    <row r="675" spans="1:4">
      <c r="A675" s="113">
        <v>425</v>
      </c>
      <c r="B675" s="114">
        <v>1100</v>
      </c>
      <c r="C675" s="115" t="s">
        <v>350</v>
      </c>
      <c r="D675" s="116">
        <v>2</v>
      </c>
    </row>
    <row r="676" spans="1:4">
      <c r="A676" s="113">
        <v>426</v>
      </c>
      <c r="B676" s="114">
        <v>1189</v>
      </c>
      <c r="C676" s="115" t="s">
        <v>258</v>
      </c>
      <c r="D676" s="116">
        <v>1</v>
      </c>
    </row>
    <row r="677" spans="1:4">
      <c r="A677" s="113">
        <v>426</v>
      </c>
      <c r="B677" s="114">
        <v>1190</v>
      </c>
      <c r="C677" s="115" t="s">
        <v>258</v>
      </c>
      <c r="D677" s="116">
        <v>2</v>
      </c>
    </row>
    <row r="678" spans="1:4">
      <c r="A678" s="113">
        <v>427</v>
      </c>
      <c r="B678" s="114">
        <v>1118</v>
      </c>
      <c r="C678" s="115" t="s">
        <v>351</v>
      </c>
      <c r="D678" s="116">
        <v>1</v>
      </c>
    </row>
    <row r="679" spans="1:4">
      <c r="A679" s="113">
        <v>427</v>
      </c>
      <c r="B679" s="114">
        <v>1119</v>
      </c>
      <c r="C679" s="115" t="s">
        <v>351</v>
      </c>
      <c r="D679" s="116" t="s">
        <v>461</v>
      </c>
    </row>
    <row r="680" spans="1:4">
      <c r="A680" s="113">
        <v>428</v>
      </c>
      <c r="B680" s="114">
        <v>258</v>
      </c>
      <c r="C680" s="115" t="s">
        <v>352</v>
      </c>
      <c r="D680" s="116" t="s">
        <v>353</v>
      </c>
    </row>
    <row r="681" spans="1:4">
      <c r="A681" s="113">
        <v>428</v>
      </c>
      <c r="B681" s="114">
        <v>259</v>
      </c>
      <c r="C681" s="115" t="s">
        <v>352</v>
      </c>
      <c r="D681" s="116" t="s">
        <v>353</v>
      </c>
    </row>
    <row r="682" spans="1:4">
      <c r="A682" s="113">
        <v>429</v>
      </c>
      <c r="B682" s="114">
        <v>260</v>
      </c>
      <c r="C682" s="115" t="s">
        <v>354</v>
      </c>
      <c r="D682" s="116" t="s">
        <v>353</v>
      </c>
    </row>
    <row r="683" spans="1:4">
      <c r="A683" s="113">
        <v>429</v>
      </c>
      <c r="B683" s="114">
        <v>261</v>
      </c>
      <c r="C683" s="115" t="s">
        <v>354</v>
      </c>
      <c r="D683" s="116" t="s">
        <v>353</v>
      </c>
    </row>
    <row r="684" spans="1:4">
      <c r="A684" s="113">
        <v>430</v>
      </c>
      <c r="B684" s="114">
        <v>264</v>
      </c>
      <c r="C684" s="115" t="s">
        <v>355</v>
      </c>
      <c r="D684" s="116" t="s">
        <v>353</v>
      </c>
    </row>
    <row r="685" spans="1:4">
      <c r="A685" s="113">
        <v>430</v>
      </c>
      <c r="B685" s="114">
        <v>265</v>
      </c>
      <c r="C685" s="115" t="s">
        <v>355</v>
      </c>
      <c r="D685" s="116" t="s">
        <v>353</v>
      </c>
    </row>
    <row r="686" spans="1:4">
      <c r="A686" s="113">
        <v>431</v>
      </c>
      <c r="B686" s="114">
        <v>262</v>
      </c>
      <c r="C686" s="115" t="s">
        <v>356</v>
      </c>
      <c r="D686" s="116" t="s">
        <v>353</v>
      </c>
    </row>
    <row r="687" spans="1:4">
      <c r="A687" s="113">
        <v>431</v>
      </c>
      <c r="B687" s="114">
        <v>263</v>
      </c>
      <c r="C687" s="115" t="s">
        <v>356</v>
      </c>
      <c r="D687" s="116" t="s">
        <v>353</v>
      </c>
    </row>
    <row r="688" spans="1:4">
      <c r="A688" s="113">
        <v>432</v>
      </c>
      <c r="B688" s="114">
        <v>1397</v>
      </c>
      <c r="C688" s="115" t="s">
        <v>258</v>
      </c>
      <c r="D688" s="116">
        <v>1</v>
      </c>
    </row>
    <row r="689" spans="1:4">
      <c r="A689" s="113">
        <v>432</v>
      </c>
      <c r="B689" s="114">
        <v>1398</v>
      </c>
      <c r="C689" s="115" t="s">
        <v>258</v>
      </c>
      <c r="D689" s="116">
        <v>2</v>
      </c>
    </row>
    <row r="690" spans="1:4">
      <c r="A690" s="113">
        <v>434</v>
      </c>
      <c r="B690" s="114">
        <v>269</v>
      </c>
      <c r="C690" s="115" t="s">
        <v>357</v>
      </c>
      <c r="D690" s="116" t="s">
        <v>458</v>
      </c>
    </row>
    <row r="691" spans="1:4">
      <c r="A691" s="113">
        <v>435</v>
      </c>
      <c r="B691" s="114">
        <v>270</v>
      </c>
      <c r="C691" s="115" t="s">
        <v>358</v>
      </c>
      <c r="D691" s="116">
        <v>1</v>
      </c>
    </row>
    <row r="692" spans="1:4">
      <c r="A692" s="113">
        <v>435</v>
      </c>
      <c r="B692" s="114">
        <v>271</v>
      </c>
      <c r="C692" s="115" t="s">
        <v>358</v>
      </c>
      <c r="D692" s="116">
        <v>1</v>
      </c>
    </row>
    <row r="693" spans="1:4">
      <c r="A693" s="113">
        <v>435</v>
      </c>
      <c r="B693" s="114">
        <v>272</v>
      </c>
      <c r="C693" s="115" t="s">
        <v>358</v>
      </c>
      <c r="D693" s="116">
        <v>2</v>
      </c>
    </row>
    <row r="694" spans="1:4">
      <c r="A694" s="113">
        <v>436</v>
      </c>
      <c r="B694" s="114">
        <v>273</v>
      </c>
      <c r="C694" s="115" t="s">
        <v>359</v>
      </c>
      <c r="D694" s="116">
        <v>1</v>
      </c>
    </row>
    <row r="695" spans="1:4">
      <c r="A695" s="113">
        <v>436</v>
      </c>
      <c r="B695" s="114">
        <v>274</v>
      </c>
      <c r="C695" s="115" t="s">
        <v>359</v>
      </c>
      <c r="D695" s="116">
        <v>1</v>
      </c>
    </row>
    <row r="696" spans="1:4">
      <c r="A696" s="113">
        <v>436</v>
      </c>
      <c r="B696" s="114">
        <v>275</v>
      </c>
      <c r="C696" s="115" t="s">
        <v>359</v>
      </c>
      <c r="D696" s="116">
        <v>2</v>
      </c>
    </row>
    <row r="697" spans="1:4">
      <c r="A697" s="113">
        <v>437</v>
      </c>
      <c r="B697" s="114">
        <v>1403</v>
      </c>
      <c r="C697" s="115" t="s">
        <v>360</v>
      </c>
      <c r="D697" s="116">
        <v>2</v>
      </c>
    </row>
    <row r="698" spans="1:4">
      <c r="A698" s="113">
        <v>437</v>
      </c>
      <c r="B698" s="114">
        <v>1404</v>
      </c>
      <c r="C698" s="115" t="s">
        <v>360</v>
      </c>
      <c r="D698" s="116">
        <v>1</v>
      </c>
    </row>
    <row r="699" spans="1:4">
      <c r="A699" s="113">
        <v>437</v>
      </c>
      <c r="B699" s="114">
        <v>1405</v>
      </c>
      <c r="C699" s="115" t="s">
        <v>360</v>
      </c>
      <c r="D699" s="116">
        <v>1</v>
      </c>
    </row>
    <row r="700" spans="1:4">
      <c r="A700" s="113">
        <v>439</v>
      </c>
      <c r="B700" s="114">
        <v>346</v>
      </c>
      <c r="C700" s="115" t="s">
        <v>361</v>
      </c>
      <c r="D700" s="116">
        <v>2</v>
      </c>
    </row>
    <row r="701" spans="1:4">
      <c r="A701" s="113">
        <v>439</v>
      </c>
      <c r="B701" s="114">
        <v>349</v>
      </c>
      <c r="C701" s="115" t="s">
        <v>361</v>
      </c>
      <c r="D701" s="116">
        <v>1</v>
      </c>
    </row>
    <row r="702" spans="1:4">
      <c r="A702" s="113">
        <v>440</v>
      </c>
      <c r="B702" s="114">
        <v>210</v>
      </c>
      <c r="C702" s="115" t="s">
        <v>362</v>
      </c>
      <c r="D702" s="116">
        <v>2</v>
      </c>
    </row>
    <row r="703" spans="1:4">
      <c r="A703" s="113">
        <v>440</v>
      </c>
      <c r="B703" s="114">
        <v>347</v>
      </c>
      <c r="C703" s="115" t="s">
        <v>362</v>
      </c>
      <c r="D703" s="116" t="s">
        <v>458</v>
      </c>
    </row>
    <row r="704" spans="1:4">
      <c r="A704" s="113">
        <v>440</v>
      </c>
      <c r="B704" s="114">
        <v>348</v>
      </c>
      <c r="C704" s="115" t="s">
        <v>362</v>
      </c>
      <c r="D704" s="116" t="s">
        <v>458</v>
      </c>
    </row>
    <row r="705" spans="1:4">
      <c r="A705" s="113">
        <v>441</v>
      </c>
      <c r="B705" s="114">
        <v>206</v>
      </c>
      <c r="C705" s="115" t="s">
        <v>262</v>
      </c>
      <c r="D705" s="116">
        <v>2</v>
      </c>
    </row>
    <row r="706" spans="1:4">
      <c r="A706" s="113">
        <v>441</v>
      </c>
      <c r="B706" s="114">
        <v>350</v>
      </c>
      <c r="C706" s="115" t="s">
        <v>262</v>
      </c>
      <c r="D706" s="116">
        <v>1</v>
      </c>
    </row>
    <row r="707" spans="1:4">
      <c r="A707" s="113">
        <v>441</v>
      </c>
      <c r="B707" s="114">
        <v>351</v>
      </c>
      <c r="C707" s="115" t="s">
        <v>262</v>
      </c>
      <c r="D707" s="116">
        <v>1</v>
      </c>
    </row>
    <row r="708" spans="1:4">
      <c r="A708" s="113">
        <v>441</v>
      </c>
      <c r="B708" s="114">
        <v>352</v>
      </c>
      <c r="C708" s="115" t="s">
        <v>262</v>
      </c>
      <c r="D708" s="116">
        <v>1</v>
      </c>
    </row>
    <row r="709" spans="1:4">
      <c r="A709" s="113">
        <v>442</v>
      </c>
      <c r="B709" s="114">
        <v>356</v>
      </c>
      <c r="C709" s="115" t="s">
        <v>258</v>
      </c>
      <c r="D709" s="116" t="s">
        <v>458</v>
      </c>
    </row>
    <row r="710" spans="1:4">
      <c r="A710" s="113">
        <v>442</v>
      </c>
      <c r="B710" s="114">
        <v>357</v>
      </c>
      <c r="C710" s="115" t="s">
        <v>258</v>
      </c>
      <c r="D710" s="116" t="s">
        <v>458</v>
      </c>
    </row>
    <row r="711" spans="1:4">
      <c r="A711" s="113">
        <v>443</v>
      </c>
      <c r="B711" s="114">
        <v>358</v>
      </c>
      <c r="C711" s="115" t="s">
        <v>300</v>
      </c>
      <c r="D711" s="116">
        <v>1</v>
      </c>
    </row>
    <row r="712" spans="1:4">
      <c r="A712" s="113">
        <v>443</v>
      </c>
      <c r="B712" s="114">
        <v>359</v>
      </c>
      <c r="C712" s="115" t="s">
        <v>300</v>
      </c>
      <c r="D712" s="116" t="s">
        <v>463</v>
      </c>
    </row>
    <row r="713" spans="1:4">
      <c r="A713" s="113">
        <v>444</v>
      </c>
      <c r="B713" s="114">
        <v>208</v>
      </c>
      <c r="C713" s="115" t="s">
        <v>303</v>
      </c>
      <c r="D713" s="116">
        <v>2</v>
      </c>
    </row>
    <row r="714" spans="1:4">
      <c r="A714" s="113">
        <v>444</v>
      </c>
      <c r="B714" s="114">
        <v>358</v>
      </c>
      <c r="C714" s="115" t="s">
        <v>303</v>
      </c>
      <c r="D714" s="116" t="s">
        <v>466</v>
      </c>
    </row>
    <row r="715" spans="1:4">
      <c r="A715" s="113">
        <v>444</v>
      </c>
      <c r="B715" s="114">
        <v>360</v>
      </c>
      <c r="C715" s="115" t="s">
        <v>303</v>
      </c>
      <c r="D715" s="116" t="s">
        <v>466</v>
      </c>
    </row>
    <row r="716" spans="1:4">
      <c r="A716" s="113">
        <v>445</v>
      </c>
      <c r="B716" s="114">
        <v>1406</v>
      </c>
      <c r="C716" s="115" t="s">
        <v>363</v>
      </c>
      <c r="D716" s="116">
        <v>1</v>
      </c>
    </row>
    <row r="717" spans="1:4">
      <c r="A717" s="113">
        <v>445</v>
      </c>
      <c r="B717" s="114">
        <v>1407</v>
      </c>
      <c r="C717" s="115" t="s">
        <v>363</v>
      </c>
      <c r="D717" s="116">
        <v>2</v>
      </c>
    </row>
    <row r="718" spans="1:4">
      <c r="A718" s="113">
        <v>446</v>
      </c>
      <c r="B718" s="114">
        <v>1408</v>
      </c>
      <c r="C718" s="115" t="s">
        <v>363</v>
      </c>
      <c r="D718" s="116">
        <v>1</v>
      </c>
    </row>
    <row r="719" spans="1:4">
      <c r="A719" s="113">
        <v>446</v>
      </c>
      <c r="B719" s="114">
        <v>1409</v>
      </c>
      <c r="C719" s="115" t="s">
        <v>363</v>
      </c>
      <c r="D719" s="116">
        <v>2</v>
      </c>
    </row>
    <row r="720" spans="1:4">
      <c r="A720" s="113">
        <v>447</v>
      </c>
      <c r="B720" s="114">
        <v>206</v>
      </c>
      <c r="C720" s="115" t="s">
        <v>274</v>
      </c>
      <c r="D720" s="116">
        <v>2</v>
      </c>
    </row>
    <row r="721" spans="1:4">
      <c r="A721" s="113">
        <v>448</v>
      </c>
      <c r="B721" s="114">
        <v>1125</v>
      </c>
      <c r="C721" s="115" t="s">
        <v>274</v>
      </c>
      <c r="D721" s="116">
        <v>2</v>
      </c>
    </row>
    <row r="722" spans="1:4">
      <c r="A722" s="113">
        <v>449</v>
      </c>
      <c r="B722" s="114">
        <v>1127</v>
      </c>
      <c r="C722" s="115" t="s">
        <v>274</v>
      </c>
      <c r="D722" s="116">
        <v>2</v>
      </c>
    </row>
    <row r="723" spans="1:4">
      <c r="A723" s="113">
        <v>450</v>
      </c>
      <c r="B723" s="114">
        <v>1129</v>
      </c>
      <c r="C723" s="115" t="s">
        <v>274</v>
      </c>
      <c r="D723" s="116">
        <v>2</v>
      </c>
    </row>
    <row r="724" spans="1:4">
      <c r="A724" s="113">
        <v>451</v>
      </c>
      <c r="B724" s="114">
        <v>1140</v>
      </c>
      <c r="C724" s="115" t="s">
        <v>274</v>
      </c>
      <c r="D724" s="116">
        <v>2</v>
      </c>
    </row>
    <row r="725" spans="1:4">
      <c r="A725" s="113">
        <v>452</v>
      </c>
      <c r="B725" s="114">
        <v>1142</v>
      </c>
      <c r="C725" s="115" t="s">
        <v>274</v>
      </c>
      <c r="D725" s="116">
        <v>2</v>
      </c>
    </row>
    <row r="726" spans="1:4">
      <c r="A726" s="113">
        <v>453</v>
      </c>
      <c r="B726" s="114">
        <v>1144</v>
      </c>
      <c r="C726" s="115" t="s">
        <v>274</v>
      </c>
      <c r="D726" s="116">
        <v>2</v>
      </c>
    </row>
    <row r="727" spans="1:4">
      <c r="A727" s="113">
        <v>454</v>
      </c>
      <c r="B727" s="114">
        <v>1146</v>
      </c>
      <c r="C727" s="115" t="s">
        <v>274</v>
      </c>
      <c r="D727" s="116">
        <v>2</v>
      </c>
    </row>
    <row r="728" spans="1:4">
      <c r="A728" s="113">
        <v>455</v>
      </c>
      <c r="B728" s="114">
        <v>1148</v>
      </c>
      <c r="C728" s="115" t="s">
        <v>274</v>
      </c>
      <c r="D728" s="116">
        <v>2</v>
      </c>
    </row>
    <row r="729" spans="1:4">
      <c r="A729" s="113">
        <v>456</v>
      </c>
      <c r="B729" s="114">
        <v>1150</v>
      </c>
      <c r="C729" s="115" t="s">
        <v>274</v>
      </c>
      <c r="D729" s="116">
        <v>2</v>
      </c>
    </row>
    <row r="730" spans="1:4">
      <c r="A730" s="113">
        <v>459</v>
      </c>
      <c r="B730" s="114">
        <v>1398</v>
      </c>
      <c r="C730" s="115" t="s">
        <v>274</v>
      </c>
      <c r="D730" s="116">
        <v>2</v>
      </c>
    </row>
    <row r="731" spans="1:4">
      <c r="A731" s="113">
        <v>460</v>
      </c>
      <c r="B731" s="114">
        <v>361</v>
      </c>
      <c r="C731" s="115" t="s">
        <v>364</v>
      </c>
      <c r="D731" s="116" t="s">
        <v>220</v>
      </c>
    </row>
    <row r="732" spans="1:4">
      <c r="A732" s="113">
        <v>461</v>
      </c>
      <c r="B732" s="114">
        <v>361</v>
      </c>
      <c r="C732" s="115" t="s">
        <v>364</v>
      </c>
      <c r="D732" s="116" t="s">
        <v>220</v>
      </c>
    </row>
    <row r="733" spans="1:4">
      <c r="A733" s="113">
        <v>462</v>
      </c>
      <c r="B733" s="114">
        <v>362</v>
      </c>
      <c r="C733" s="115" t="s">
        <v>365</v>
      </c>
      <c r="D733" s="116" t="s">
        <v>220</v>
      </c>
    </row>
    <row r="734" spans="1:4">
      <c r="A734" s="113">
        <v>463</v>
      </c>
      <c r="B734" s="114">
        <v>363</v>
      </c>
      <c r="C734" s="115" t="s">
        <v>366</v>
      </c>
      <c r="D734" s="116" t="s">
        <v>220</v>
      </c>
    </row>
    <row r="735" spans="1:4">
      <c r="A735" s="113">
        <v>464</v>
      </c>
      <c r="B735" s="114">
        <v>364</v>
      </c>
      <c r="C735" s="115" t="s">
        <v>367</v>
      </c>
      <c r="D735" s="116">
        <v>1</v>
      </c>
    </row>
    <row r="736" spans="1:4">
      <c r="A736" s="113">
        <v>464</v>
      </c>
      <c r="B736" s="114">
        <v>365</v>
      </c>
      <c r="C736" s="115" t="s">
        <v>367</v>
      </c>
      <c r="D736" s="116">
        <v>1</v>
      </c>
    </row>
    <row r="737" spans="1:4">
      <c r="A737" s="113">
        <v>465</v>
      </c>
      <c r="B737" s="114">
        <v>1410</v>
      </c>
      <c r="C737" s="115" t="s">
        <v>368</v>
      </c>
      <c r="D737" s="116">
        <v>1</v>
      </c>
    </row>
    <row r="738" spans="1:4">
      <c r="A738" s="113">
        <v>465</v>
      </c>
      <c r="B738" s="114">
        <v>1411</v>
      </c>
      <c r="C738" s="115" t="s">
        <v>368</v>
      </c>
      <c r="D738" s="116">
        <v>1</v>
      </c>
    </row>
    <row r="739" spans="1:4">
      <c r="A739" s="113">
        <v>466</v>
      </c>
      <c r="B739" s="114">
        <v>366</v>
      </c>
      <c r="C739" s="115" t="s">
        <v>369</v>
      </c>
      <c r="D739" s="116" t="s">
        <v>458</v>
      </c>
    </row>
    <row r="740" spans="1:4">
      <c r="A740" s="113">
        <v>467</v>
      </c>
      <c r="B740" s="114">
        <v>367</v>
      </c>
      <c r="C740" s="115" t="s">
        <v>369</v>
      </c>
      <c r="D740" s="116" t="s">
        <v>458</v>
      </c>
    </row>
    <row r="741" spans="1:4">
      <c r="A741" s="113">
        <v>468</v>
      </c>
      <c r="B741" s="114">
        <v>368</v>
      </c>
      <c r="C741" s="115" t="s">
        <v>369</v>
      </c>
      <c r="D741" s="116" t="s">
        <v>458</v>
      </c>
    </row>
    <row r="742" spans="1:4">
      <c r="A742" s="113">
        <v>469</v>
      </c>
      <c r="B742" s="114">
        <v>369</v>
      </c>
      <c r="C742" s="115" t="s">
        <v>369</v>
      </c>
      <c r="D742" s="116" t="s">
        <v>458</v>
      </c>
    </row>
    <row r="743" spans="1:4">
      <c r="A743" s="113">
        <v>470</v>
      </c>
      <c r="B743" s="114">
        <v>370</v>
      </c>
      <c r="C743" s="115" t="s">
        <v>369</v>
      </c>
      <c r="D743" s="116" t="s">
        <v>458</v>
      </c>
    </row>
    <row r="744" spans="1:4">
      <c r="A744" s="113">
        <v>473</v>
      </c>
      <c r="B744" s="114">
        <v>1412</v>
      </c>
      <c r="C744" s="115" t="s">
        <v>370</v>
      </c>
      <c r="D744" s="116">
        <v>1</v>
      </c>
    </row>
    <row r="745" spans="1:4">
      <c r="A745" s="113">
        <v>473</v>
      </c>
      <c r="B745" s="114">
        <v>1413</v>
      </c>
      <c r="C745" s="115" t="s">
        <v>370</v>
      </c>
      <c r="D745" s="116">
        <v>2</v>
      </c>
    </row>
    <row r="746" spans="1:4">
      <c r="A746" s="113">
        <v>474</v>
      </c>
      <c r="B746" s="114">
        <v>1414</v>
      </c>
      <c r="C746" s="115" t="s">
        <v>371</v>
      </c>
      <c r="D746" s="116" t="s">
        <v>220</v>
      </c>
    </row>
    <row r="747" spans="1:4">
      <c r="A747" s="113">
        <v>475</v>
      </c>
      <c r="B747" s="114">
        <v>1415</v>
      </c>
      <c r="C747" s="115" t="s">
        <v>372</v>
      </c>
      <c r="D747" s="116">
        <v>1</v>
      </c>
    </row>
    <row r="748" spans="1:4">
      <c r="A748" s="113">
        <v>475</v>
      </c>
      <c r="B748" s="114">
        <v>1416</v>
      </c>
      <c r="C748" s="115" t="s">
        <v>372</v>
      </c>
      <c r="D748" s="116">
        <v>2</v>
      </c>
    </row>
    <row r="749" spans="1:4">
      <c r="A749" s="113">
        <v>476</v>
      </c>
      <c r="B749" s="114">
        <v>1417</v>
      </c>
      <c r="C749" s="115" t="s">
        <v>373</v>
      </c>
      <c r="D749" s="116" t="s">
        <v>220</v>
      </c>
    </row>
    <row r="750" spans="1:4">
      <c r="A750" s="113">
        <v>477</v>
      </c>
      <c r="B750" s="114">
        <v>1418</v>
      </c>
      <c r="C750" s="115" t="s">
        <v>373</v>
      </c>
      <c r="D750" s="116" t="s">
        <v>220</v>
      </c>
    </row>
    <row r="751" spans="1:4">
      <c r="A751" s="113">
        <v>478</v>
      </c>
      <c r="B751" s="114">
        <v>1419</v>
      </c>
      <c r="C751" s="115" t="s">
        <v>303</v>
      </c>
      <c r="D751" s="116">
        <v>1</v>
      </c>
    </row>
    <row r="752" spans="1:4">
      <c r="A752" s="113">
        <v>478</v>
      </c>
      <c r="B752" s="114">
        <v>1420</v>
      </c>
      <c r="C752" s="115" t="s">
        <v>303</v>
      </c>
      <c r="D752" s="116">
        <v>1</v>
      </c>
    </row>
    <row r="753" spans="1:4">
      <c r="A753" s="113">
        <v>478</v>
      </c>
      <c r="B753" s="114">
        <v>1421</v>
      </c>
      <c r="C753" s="115" t="s">
        <v>303</v>
      </c>
      <c r="D753" s="116">
        <v>2</v>
      </c>
    </row>
    <row r="754" spans="1:4">
      <c r="A754" s="113">
        <v>479</v>
      </c>
      <c r="B754" s="114">
        <v>1424</v>
      </c>
      <c r="C754" s="115" t="s">
        <v>361</v>
      </c>
      <c r="D754" s="116">
        <v>2</v>
      </c>
    </row>
    <row r="755" spans="1:4">
      <c r="A755" s="113">
        <v>479</v>
      </c>
      <c r="B755" s="114">
        <v>1425</v>
      </c>
      <c r="C755" s="115" t="s">
        <v>361</v>
      </c>
      <c r="D755" s="116">
        <v>1</v>
      </c>
    </row>
    <row r="756" spans="1:4">
      <c r="A756" s="113">
        <v>480</v>
      </c>
      <c r="B756" s="114">
        <v>1426</v>
      </c>
      <c r="C756" s="115" t="s">
        <v>361</v>
      </c>
      <c r="D756" s="116">
        <v>2</v>
      </c>
    </row>
    <row r="757" spans="1:4">
      <c r="A757" s="113">
        <v>480</v>
      </c>
      <c r="B757" s="114">
        <v>1427</v>
      </c>
      <c r="C757" s="115" t="s">
        <v>361</v>
      </c>
      <c r="D757" s="116">
        <v>1</v>
      </c>
    </row>
    <row r="758" spans="1:4">
      <c r="A758" s="113">
        <v>481</v>
      </c>
      <c r="B758" s="114">
        <v>1428</v>
      </c>
      <c r="C758" s="115" t="s">
        <v>361</v>
      </c>
      <c r="D758" s="116">
        <v>2</v>
      </c>
    </row>
    <row r="759" spans="1:4">
      <c r="A759" s="113">
        <v>481</v>
      </c>
      <c r="B759" s="114">
        <v>1429</v>
      </c>
      <c r="C759" s="115" t="s">
        <v>361</v>
      </c>
      <c r="D759" s="116">
        <v>1</v>
      </c>
    </row>
    <row r="760" spans="1:4">
      <c r="A760" s="113">
        <v>482</v>
      </c>
      <c r="B760" s="114">
        <v>378</v>
      </c>
      <c r="C760" s="115" t="s">
        <v>374</v>
      </c>
      <c r="D760" s="116" t="s">
        <v>375</v>
      </c>
    </row>
    <row r="761" spans="1:4">
      <c r="A761" s="113">
        <v>483</v>
      </c>
      <c r="B761" s="114">
        <v>379</v>
      </c>
      <c r="C761" s="115" t="s">
        <v>376</v>
      </c>
      <c r="D761" s="116" t="s">
        <v>375</v>
      </c>
    </row>
    <row r="762" spans="1:4">
      <c r="A762" s="113">
        <v>484</v>
      </c>
      <c r="B762" s="114">
        <v>380</v>
      </c>
      <c r="C762" s="115" t="s">
        <v>377</v>
      </c>
      <c r="D762" s="116" t="s">
        <v>375</v>
      </c>
    </row>
    <row r="763" spans="1:4">
      <c r="A763" s="113">
        <v>485</v>
      </c>
      <c r="B763" s="114">
        <v>381</v>
      </c>
      <c r="C763" s="115" t="s">
        <v>378</v>
      </c>
      <c r="D763" s="116" t="s">
        <v>375</v>
      </c>
    </row>
    <row r="764" spans="1:4">
      <c r="A764" s="113">
        <v>486</v>
      </c>
      <c r="B764" s="114">
        <v>382</v>
      </c>
      <c r="C764" s="115" t="s">
        <v>379</v>
      </c>
      <c r="D764" s="116" t="s">
        <v>375</v>
      </c>
    </row>
    <row r="765" spans="1:4">
      <c r="A765" s="113">
        <v>487</v>
      </c>
      <c r="B765" s="114">
        <v>383</v>
      </c>
      <c r="C765" s="115" t="s">
        <v>380</v>
      </c>
      <c r="D765" s="116" t="s">
        <v>375</v>
      </c>
    </row>
    <row r="766" spans="1:4">
      <c r="A766" s="113">
        <v>488</v>
      </c>
      <c r="B766" s="114">
        <v>384</v>
      </c>
      <c r="C766" s="115" t="s">
        <v>381</v>
      </c>
      <c r="D766" s="116" t="s">
        <v>375</v>
      </c>
    </row>
    <row r="767" spans="1:4">
      <c r="A767" s="113">
        <v>489</v>
      </c>
      <c r="B767" s="114">
        <v>385</v>
      </c>
      <c r="C767" s="115" t="s">
        <v>382</v>
      </c>
      <c r="D767" s="116" t="s">
        <v>375</v>
      </c>
    </row>
    <row r="768" spans="1:4">
      <c r="A768" s="113">
        <v>490</v>
      </c>
      <c r="B768" s="114">
        <v>386</v>
      </c>
      <c r="C768" s="115" t="s">
        <v>383</v>
      </c>
      <c r="D768" s="116" t="s">
        <v>375</v>
      </c>
    </row>
    <row r="769" spans="1:4">
      <c r="A769" s="113">
        <v>491</v>
      </c>
      <c r="B769" s="114">
        <v>387</v>
      </c>
      <c r="C769" s="115" t="s">
        <v>384</v>
      </c>
      <c r="D769" s="116" t="s">
        <v>375</v>
      </c>
    </row>
    <row r="770" spans="1:4">
      <c r="A770" s="113">
        <v>492</v>
      </c>
      <c r="B770" s="114">
        <v>388</v>
      </c>
      <c r="C770" s="115" t="s">
        <v>385</v>
      </c>
      <c r="D770" s="116" t="s">
        <v>375</v>
      </c>
    </row>
    <row r="771" spans="1:4">
      <c r="A771" s="113">
        <v>493</v>
      </c>
      <c r="B771" s="114">
        <v>389</v>
      </c>
      <c r="C771" s="115" t="s">
        <v>386</v>
      </c>
      <c r="D771" s="116" t="s">
        <v>375</v>
      </c>
    </row>
    <row r="772" spans="1:4">
      <c r="A772" s="113">
        <v>494</v>
      </c>
      <c r="B772" s="114">
        <v>390</v>
      </c>
      <c r="C772" s="115" t="s">
        <v>387</v>
      </c>
      <c r="D772" s="116" t="s">
        <v>375</v>
      </c>
    </row>
    <row r="773" spans="1:4">
      <c r="A773" s="113">
        <v>495</v>
      </c>
      <c r="B773" s="114">
        <v>391</v>
      </c>
      <c r="C773" s="115" t="s">
        <v>388</v>
      </c>
      <c r="D773" s="116" t="s">
        <v>375</v>
      </c>
    </row>
    <row r="774" spans="1:4">
      <c r="A774" s="113">
        <v>496</v>
      </c>
      <c r="B774" s="114">
        <v>392</v>
      </c>
      <c r="C774" s="115" t="s">
        <v>389</v>
      </c>
      <c r="D774" s="116" t="s">
        <v>375</v>
      </c>
    </row>
    <row r="775" spans="1:4">
      <c r="A775" s="113">
        <v>497</v>
      </c>
      <c r="B775" s="114">
        <v>393</v>
      </c>
      <c r="C775" s="115" t="s">
        <v>390</v>
      </c>
      <c r="D775" s="116" t="s">
        <v>375</v>
      </c>
    </row>
    <row r="776" spans="1:4">
      <c r="A776" s="113">
        <v>498</v>
      </c>
      <c r="B776" s="114">
        <v>394</v>
      </c>
      <c r="C776" s="115" t="s">
        <v>391</v>
      </c>
      <c r="D776" s="116" t="s">
        <v>375</v>
      </c>
    </row>
    <row r="777" spans="1:4">
      <c r="A777" s="113">
        <v>701</v>
      </c>
      <c r="B777" s="114">
        <v>343</v>
      </c>
      <c r="C777" s="115" t="s">
        <v>392</v>
      </c>
      <c r="D777" s="116" t="s">
        <v>220</v>
      </c>
    </row>
    <row r="778" spans="1:4">
      <c r="A778" s="113">
        <v>702</v>
      </c>
      <c r="B778" s="114">
        <v>344</v>
      </c>
      <c r="C778" s="115" t="s">
        <v>392</v>
      </c>
      <c r="D778" s="116" t="s">
        <v>220</v>
      </c>
    </row>
    <row r="779" spans="1:4">
      <c r="A779" s="113">
        <v>703</v>
      </c>
      <c r="B779" s="114">
        <v>317</v>
      </c>
      <c r="C779" s="115" t="s">
        <v>326</v>
      </c>
      <c r="D779" s="116" t="s">
        <v>220</v>
      </c>
    </row>
    <row r="780" spans="1:4">
      <c r="A780" s="113">
        <v>704</v>
      </c>
      <c r="B780" s="114">
        <v>318</v>
      </c>
      <c r="C780" s="115" t="s">
        <v>326</v>
      </c>
      <c r="D780" s="116" t="s">
        <v>220</v>
      </c>
    </row>
    <row r="781" spans="1:4">
      <c r="A781" s="113">
        <v>705</v>
      </c>
      <c r="B781" s="114">
        <v>319</v>
      </c>
      <c r="C781" s="115" t="s">
        <v>326</v>
      </c>
      <c r="D781" s="116" t="s">
        <v>220</v>
      </c>
    </row>
    <row r="782" spans="1:4">
      <c r="A782" s="113">
        <v>706</v>
      </c>
      <c r="B782" s="114">
        <v>320</v>
      </c>
      <c r="C782" s="115" t="s">
        <v>326</v>
      </c>
      <c r="D782" s="116" t="s">
        <v>220</v>
      </c>
    </row>
    <row r="783" spans="1:4">
      <c r="A783" s="113">
        <v>707</v>
      </c>
      <c r="B783" s="114">
        <v>321</v>
      </c>
      <c r="C783" s="115" t="s">
        <v>326</v>
      </c>
      <c r="D783" s="116" t="s">
        <v>220</v>
      </c>
    </row>
    <row r="784" spans="1:4">
      <c r="A784" s="113">
        <v>708</v>
      </c>
      <c r="B784" s="114">
        <v>322</v>
      </c>
      <c r="C784" s="115" t="s">
        <v>326</v>
      </c>
      <c r="D784" s="116" t="s">
        <v>220</v>
      </c>
    </row>
    <row r="785" spans="1:4">
      <c r="A785" s="113">
        <v>709</v>
      </c>
      <c r="B785" s="114">
        <v>323</v>
      </c>
      <c r="C785" s="115" t="s">
        <v>326</v>
      </c>
      <c r="D785" s="116" t="s">
        <v>220</v>
      </c>
    </row>
    <row r="786" spans="1:4">
      <c r="A786" s="113">
        <v>710</v>
      </c>
      <c r="B786" s="114">
        <v>324</v>
      </c>
      <c r="C786" s="115" t="s">
        <v>326</v>
      </c>
      <c r="D786" s="116" t="s">
        <v>220</v>
      </c>
    </row>
    <row r="787" spans="1:4">
      <c r="A787" s="113">
        <v>711</v>
      </c>
      <c r="B787" s="114">
        <v>325</v>
      </c>
      <c r="C787" s="115" t="s">
        <v>326</v>
      </c>
      <c r="D787" s="116" t="s">
        <v>220</v>
      </c>
    </row>
    <row r="788" spans="1:4">
      <c r="A788" s="113">
        <v>712</v>
      </c>
      <c r="B788" s="114">
        <v>326</v>
      </c>
      <c r="C788" s="115" t="s">
        <v>393</v>
      </c>
      <c r="D788" s="116" t="s">
        <v>220</v>
      </c>
    </row>
    <row r="789" spans="1:4">
      <c r="A789" s="113">
        <v>713</v>
      </c>
      <c r="B789" s="114">
        <v>328</v>
      </c>
      <c r="C789" s="115" t="s">
        <v>393</v>
      </c>
      <c r="D789" s="116" t="s">
        <v>220</v>
      </c>
    </row>
    <row r="790" spans="1:4">
      <c r="A790" s="113">
        <v>714</v>
      </c>
      <c r="B790" s="114">
        <v>329</v>
      </c>
      <c r="C790" s="115" t="s">
        <v>393</v>
      </c>
      <c r="D790" s="116" t="s">
        <v>220</v>
      </c>
    </row>
    <row r="791" spans="1:4">
      <c r="A791" s="113">
        <v>715</v>
      </c>
      <c r="B791" s="114">
        <v>330</v>
      </c>
      <c r="C791" s="115" t="s">
        <v>393</v>
      </c>
      <c r="D791" s="116" t="s">
        <v>220</v>
      </c>
    </row>
    <row r="792" spans="1:4">
      <c r="A792" s="113">
        <v>716</v>
      </c>
      <c r="B792" s="114">
        <v>339</v>
      </c>
      <c r="C792" s="115" t="s">
        <v>394</v>
      </c>
      <c r="D792" s="116" t="s">
        <v>220</v>
      </c>
    </row>
    <row r="793" spans="1:4">
      <c r="A793" s="113">
        <v>717</v>
      </c>
      <c r="B793" s="114">
        <v>340</v>
      </c>
      <c r="C793" s="115" t="s">
        <v>394</v>
      </c>
      <c r="D793" s="116" t="s">
        <v>220</v>
      </c>
    </row>
    <row r="794" spans="1:4">
      <c r="A794" s="113">
        <v>718</v>
      </c>
      <c r="B794" s="114">
        <v>341</v>
      </c>
      <c r="C794" s="115" t="s">
        <v>395</v>
      </c>
      <c r="D794" s="116" t="s">
        <v>220</v>
      </c>
    </row>
    <row r="795" spans="1:4">
      <c r="A795" s="113">
        <v>719</v>
      </c>
      <c r="B795" s="114">
        <v>342</v>
      </c>
      <c r="C795" s="115" t="s">
        <v>395</v>
      </c>
      <c r="D795" s="116" t="s">
        <v>220</v>
      </c>
    </row>
    <row r="796" spans="1:4">
      <c r="A796" s="113">
        <v>720</v>
      </c>
      <c r="B796" s="114">
        <v>331</v>
      </c>
      <c r="C796" s="115" t="s">
        <v>259</v>
      </c>
      <c r="D796" s="116">
        <v>1</v>
      </c>
    </row>
    <row r="797" spans="1:4">
      <c r="A797" s="113">
        <v>720</v>
      </c>
      <c r="B797" s="114">
        <v>332</v>
      </c>
      <c r="C797" s="115" t="s">
        <v>259</v>
      </c>
      <c r="D797" s="116">
        <v>1</v>
      </c>
    </row>
    <row r="798" spans="1:4">
      <c r="A798" s="113">
        <v>720</v>
      </c>
      <c r="B798" s="114">
        <v>333</v>
      </c>
      <c r="C798" s="115" t="s">
        <v>259</v>
      </c>
      <c r="D798" s="116">
        <v>2</v>
      </c>
    </row>
    <row r="799" spans="1:4">
      <c r="A799" s="113">
        <v>721</v>
      </c>
      <c r="B799" s="114">
        <v>327</v>
      </c>
      <c r="C799" s="115" t="s">
        <v>396</v>
      </c>
      <c r="D799" s="116">
        <v>2</v>
      </c>
    </row>
    <row r="800" spans="1:4">
      <c r="A800" s="113">
        <v>721</v>
      </c>
      <c r="B800" s="114">
        <v>336</v>
      </c>
      <c r="C800" s="115" t="s">
        <v>396</v>
      </c>
      <c r="D800" s="116">
        <v>1</v>
      </c>
    </row>
    <row r="801" spans="1:4">
      <c r="A801" s="113">
        <v>722</v>
      </c>
      <c r="B801" s="114">
        <v>13067</v>
      </c>
      <c r="C801" s="115" t="s">
        <v>396</v>
      </c>
      <c r="D801" s="116">
        <v>2</v>
      </c>
    </row>
    <row r="802" spans="1:4">
      <c r="A802" s="113">
        <v>722</v>
      </c>
      <c r="B802" s="114">
        <v>13068</v>
      </c>
      <c r="C802" s="115" t="s">
        <v>396</v>
      </c>
      <c r="D802" s="116">
        <v>1</v>
      </c>
    </row>
    <row r="803" spans="1:4">
      <c r="A803" s="113">
        <v>723</v>
      </c>
      <c r="B803" s="114">
        <v>13070</v>
      </c>
      <c r="C803" s="115" t="s">
        <v>396</v>
      </c>
      <c r="D803" s="116">
        <v>2</v>
      </c>
    </row>
    <row r="804" spans="1:4">
      <c r="A804" s="113">
        <v>723</v>
      </c>
      <c r="B804" s="114">
        <v>13071</v>
      </c>
      <c r="C804" s="115" t="s">
        <v>396</v>
      </c>
      <c r="D804" s="116">
        <v>1</v>
      </c>
    </row>
    <row r="805" spans="1:4">
      <c r="A805" s="113">
        <v>724</v>
      </c>
      <c r="B805" s="114">
        <v>13073</v>
      </c>
      <c r="C805" s="115" t="s">
        <v>396</v>
      </c>
      <c r="D805" s="116">
        <v>2</v>
      </c>
    </row>
    <row r="806" spans="1:4">
      <c r="A806" s="113">
        <v>724</v>
      </c>
      <c r="B806" s="114">
        <v>13074</v>
      </c>
      <c r="C806" s="115" t="s">
        <v>396</v>
      </c>
      <c r="D806" s="116">
        <v>1</v>
      </c>
    </row>
    <row r="807" spans="1:4">
      <c r="A807" s="113">
        <v>725</v>
      </c>
      <c r="B807" s="114">
        <v>13076</v>
      </c>
      <c r="C807" s="115" t="s">
        <v>396</v>
      </c>
      <c r="D807" s="116">
        <v>2</v>
      </c>
    </row>
    <row r="808" spans="1:4">
      <c r="A808" s="113">
        <v>725</v>
      </c>
      <c r="B808" s="114">
        <v>13077</v>
      </c>
      <c r="C808" s="115" t="s">
        <v>396</v>
      </c>
      <c r="D808" s="116">
        <v>1</v>
      </c>
    </row>
    <row r="809" spans="1:4">
      <c r="A809" s="113">
        <v>726</v>
      </c>
      <c r="B809" s="114">
        <v>13079</v>
      </c>
      <c r="C809" s="115" t="s">
        <v>396</v>
      </c>
      <c r="D809" s="116">
        <v>2</v>
      </c>
    </row>
    <row r="810" spans="1:4">
      <c r="A810" s="113">
        <v>726</v>
      </c>
      <c r="B810" s="114">
        <v>13080</v>
      </c>
      <c r="C810" s="115" t="s">
        <v>396</v>
      </c>
      <c r="D810" s="116">
        <v>1</v>
      </c>
    </row>
    <row r="811" spans="1:4">
      <c r="A811" s="113">
        <v>727</v>
      </c>
      <c r="B811" s="114">
        <v>13032</v>
      </c>
      <c r="C811" s="115" t="s">
        <v>396</v>
      </c>
      <c r="D811" s="116">
        <v>2</v>
      </c>
    </row>
    <row r="812" spans="1:4">
      <c r="A812" s="113">
        <v>727</v>
      </c>
      <c r="B812" s="114">
        <v>13033</v>
      </c>
      <c r="C812" s="115" t="s">
        <v>396</v>
      </c>
      <c r="D812" s="116">
        <v>1</v>
      </c>
    </row>
    <row r="813" spans="1:4">
      <c r="A813" s="113">
        <v>728</v>
      </c>
      <c r="B813" s="114">
        <v>13034</v>
      </c>
      <c r="C813" s="115" t="s">
        <v>397</v>
      </c>
      <c r="D813" s="116">
        <v>2</v>
      </c>
    </row>
    <row r="814" spans="1:4">
      <c r="A814" s="113">
        <v>729</v>
      </c>
      <c r="B814" s="114">
        <v>13035</v>
      </c>
      <c r="C814" s="115" t="s">
        <v>396</v>
      </c>
      <c r="D814" s="116">
        <v>2</v>
      </c>
    </row>
    <row r="815" spans="1:4">
      <c r="A815" s="113">
        <v>729</v>
      </c>
      <c r="B815" s="114">
        <v>13036</v>
      </c>
      <c r="C815" s="115" t="s">
        <v>396</v>
      </c>
      <c r="D815" s="116">
        <v>1</v>
      </c>
    </row>
    <row r="816" spans="1:4">
      <c r="A816" s="113">
        <v>730</v>
      </c>
      <c r="B816" s="114">
        <v>13037</v>
      </c>
      <c r="C816" s="115" t="s">
        <v>397</v>
      </c>
      <c r="D816" s="116">
        <v>2</v>
      </c>
    </row>
    <row r="817" spans="1:4">
      <c r="A817" s="113">
        <v>731</v>
      </c>
      <c r="B817" s="114">
        <v>13038</v>
      </c>
      <c r="C817" s="115" t="s">
        <v>396</v>
      </c>
      <c r="D817" s="116">
        <v>2</v>
      </c>
    </row>
    <row r="818" spans="1:4">
      <c r="A818" s="113">
        <v>731</v>
      </c>
      <c r="B818" s="114">
        <v>13039</v>
      </c>
      <c r="C818" s="115" t="s">
        <v>396</v>
      </c>
      <c r="D818" s="116">
        <v>1</v>
      </c>
    </row>
    <row r="819" spans="1:4">
      <c r="A819" s="113">
        <v>732</v>
      </c>
      <c r="B819" s="114">
        <v>13040</v>
      </c>
      <c r="C819" s="115" t="s">
        <v>397</v>
      </c>
      <c r="D819" s="116">
        <v>2</v>
      </c>
    </row>
    <row r="820" spans="1:4">
      <c r="A820" s="113">
        <v>733</v>
      </c>
      <c r="B820" s="114">
        <v>13041</v>
      </c>
      <c r="C820" s="115" t="s">
        <v>396</v>
      </c>
      <c r="D820" s="116">
        <v>2</v>
      </c>
    </row>
    <row r="821" spans="1:4">
      <c r="A821" s="113">
        <v>733</v>
      </c>
      <c r="B821" s="114">
        <v>13042</v>
      </c>
      <c r="C821" s="115" t="s">
        <v>396</v>
      </c>
      <c r="D821" s="116">
        <v>1</v>
      </c>
    </row>
    <row r="822" spans="1:4">
      <c r="A822" s="113">
        <v>734</v>
      </c>
      <c r="B822" s="114">
        <v>13043</v>
      </c>
      <c r="C822" s="115" t="s">
        <v>397</v>
      </c>
      <c r="D822" s="116">
        <v>2</v>
      </c>
    </row>
    <row r="823" spans="1:4">
      <c r="A823" s="113">
        <v>735</v>
      </c>
      <c r="B823" s="114">
        <v>13044</v>
      </c>
      <c r="C823" s="115" t="s">
        <v>396</v>
      </c>
      <c r="D823" s="116">
        <v>2</v>
      </c>
    </row>
    <row r="824" spans="1:4">
      <c r="A824" s="113">
        <v>735</v>
      </c>
      <c r="B824" s="114">
        <v>13045</v>
      </c>
      <c r="C824" s="115" t="s">
        <v>396</v>
      </c>
      <c r="D824" s="116">
        <v>1</v>
      </c>
    </row>
    <row r="825" spans="1:4">
      <c r="A825" s="113">
        <v>736</v>
      </c>
      <c r="B825" s="114">
        <v>13046</v>
      </c>
      <c r="C825" s="115" t="s">
        <v>397</v>
      </c>
      <c r="D825" s="116">
        <v>2</v>
      </c>
    </row>
    <row r="826" spans="1:4">
      <c r="A826" s="113">
        <v>737</v>
      </c>
      <c r="B826" s="114">
        <v>13047</v>
      </c>
      <c r="C826" s="115" t="s">
        <v>396</v>
      </c>
      <c r="D826" s="116">
        <v>2</v>
      </c>
    </row>
    <row r="827" spans="1:4">
      <c r="A827" s="113">
        <v>737</v>
      </c>
      <c r="B827" s="114">
        <v>13048</v>
      </c>
      <c r="C827" s="115" t="s">
        <v>396</v>
      </c>
      <c r="D827" s="116">
        <v>1</v>
      </c>
    </row>
    <row r="828" spans="1:4">
      <c r="A828" s="113">
        <v>738</v>
      </c>
      <c r="B828" s="114">
        <v>13049</v>
      </c>
      <c r="C828" s="115" t="s">
        <v>397</v>
      </c>
      <c r="D828" s="116">
        <v>2</v>
      </c>
    </row>
    <row r="829" spans="1:4">
      <c r="A829" s="113">
        <v>739</v>
      </c>
      <c r="B829" s="114">
        <v>13050</v>
      </c>
      <c r="C829" s="115" t="s">
        <v>396</v>
      </c>
      <c r="D829" s="116">
        <v>2</v>
      </c>
    </row>
    <row r="830" spans="1:4">
      <c r="A830" s="113">
        <v>739</v>
      </c>
      <c r="B830" s="114">
        <v>13051</v>
      </c>
      <c r="C830" s="115" t="s">
        <v>396</v>
      </c>
      <c r="D830" s="116">
        <v>1</v>
      </c>
    </row>
    <row r="831" spans="1:4">
      <c r="A831" s="113">
        <v>740</v>
      </c>
      <c r="B831" s="114">
        <v>13052</v>
      </c>
      <c r="C831" s="115" t="s">
        <v>397</v>
      </c>
      <c r="D831" s="116">
        <v>2</v>
      </c>
    </row>
    <row r="832" spans="1:4">
      <c r="A832" s="113">
        <v>741</v>
      </c>
      <c r="B832" s="114">
        <v>13053</v>
      </c>
      <c r="C832" s="115" t="s">
        <v>396</v>
      </c>
      <c r="D832" s="116">
        <v>2</v>
      </c>
    </row>
    <row r="833" spans="1:4">
      <c r="A833" s="113">
        <v>741</v>
      </c>
      <c r="B833" s="114">
        <v>13054</v>
      </c>
      <c r="C833" s="115" t="s">
        <v>396</v>
      </c>
      <c r="D833" s="116">
        <v>1</v>
      </c>
    </row>
    <row r="834" spans="1:4">
      <c r="A834" s="113">
        <v>742</v>
      </c>
      <c r="B834" s="114">
        <v>13055</v>
      </c>
      <c r="C834" s="115" t="s">
        <v>397</v>
      </c>
      <c r="D834" s="116">
        <v>2</v>
      </c>
    </row>
    <row r="835" spans="1:4">
      <c r="A835" s="113">
        <v>743</v>
      </c>
      <c r="B835" s="114">
        <v>13056</v>
      </c>
      <c r="C835" s="115" t="s">
        <v>396</v>
      </c>
      <c r="D835" s="116">
        <v>2</v>
      </c>
    </row>
    <row r="836" spans="1:4">
      <c r="A836" s="113">
        <v>743</v>
      </c>
      <c r="B836" s="114">
        <v>13057</v>
      </c>
      <c r="C836" s="115" t="s">
        <v>396</v>
      </c>
      <c r="D836" s="116">
        <v>1</v>
      </c>
    </row>
    <row r="837" spans="1:4">
      <c r="A837" s="113">
        <v>744</v>
      </c>
      <c r="B837" s="114">
        <v>13058</v>
      </c>
      <c r="C837" s="115" t="s">
        <v>397</v>
      </c>
      <c r="D837" s="116">
        <v>2</v>
      </c>
    </row>
    <row r="838" spans="1:4">
      <c r="A838" s="113">
        <v>745</v>
      </c>
      <c r="B838" s="114">
        <v>13059</v>
      </c>
      <c r="C838" s="115" t="s">
        <v>396</v>
      </c>
      <c r="D838" s="116">
        <v>2</v>
      </c>
    </row>
    <row r="839" spans="1:4">
      <c r="A839" s="113">
        <v>745</v>
      </c>
      <c r="B839" s="114">
        <v>13060</v>
      </c>
      <c r="C839" s="115" t="s">
        <v>396</v>
      </c>
      <c r="D839" s="116">
        <v>1</v>
      </c>
    </row>
    <row r="840" spans="1:4">
      <c r="A840" s="113">
        <v>746</v>
      </c>
      <c r="B840" s="114">
        <v>13061</v>
      </c>
      <c r="C840" s="115" t="s">
        <v>397</v>
      </c>
      <c r="D840" s="116">
        <v>2</v>
      </c>
    </row>
    <row r="841" spans="1:4">
      <c r="A841" s="113">
        <v>747</v>
      </c>
      <c r="B841" s="114">
        <v>13062</v>
      </c>
      <c r="C841" s="115" t="s">
        <v>396</v>
      </c>
      <c r="D841" s="116">
        <v>2</v>
      </c>
    </row>
    <row r="842" spans="1:4">
      <c r="A842" s="113">
        <v>747</v>
      </c>
      <c r="B842" s="114">
        <v>13063</v>
      </c>
      <c r="C842" s="115" t="s">
        <v>396</v>
      </c>
      <c r="D842" s="116">
        <v>1</v>
      </c>
    </row>
    <row r="843" spans="1:4">
      <c r="A843" s="113">
        <v>748</v>
      </c>
      <c r="B843" s="114">
        <v>13064</v>
      </c>
      <c r="C843" s="115" t="s">
        <v>396</v>
      </c>
      <c r="D843" s="116">
        <v>2</v>
      </c>
    </row>
    <row r="844" spans="1:4">
      <c r="A844" s="113">
        <v>748</v>
      </c>
      <c r="B844" s="114">
        <v>13065</v>
      </c>
      <c r="C844" s="115" t="s">
        <v>396</v>
      </c>
      <c r="D844" s="116">
        <v>1</v>
      </c>
    </row>
    <row r="845" spans="1:4">
      <c r="A845" s="113">
        <v>749</v>
      </c>
      <c r="B845" s="114">
        <v>13066</v>
      </c>
      <c r="C845" s="115" t="s">
        <v>397</v>
      </c>
      <c r="D845" s="116">
        <v>2</v>
      </c>
    </row>
    <row r="846" spans="1:4">
      <c r="A846" s="113">
        <v>752</v>
      </c>
      <c r="B846" s="114">
        <v>13011</v>
      </c>
      <c r="C846" s="115" t="s">
        <v>396</v>
      </c>
      <c r="D846" s="116">
        <v>2</v>
      </c>
    </row>
    <row r="847" spans="1:4">
      <c r="A847" s="113">
        <v>752</v>
      </c>
      <c r="B847" s="114">
        <v>13012</v>
      </c>
      <c r="C847" s="115" t="s">
        <v>396</v>
      </c>
      <c r="D847" s="116">
        <v>1</v>
      </c>
    </row>
    <row r="848" spans="1:4">
      <c r="A848" s="113">
        <v>753</v>
      </c>
      <c r="B848" s="114">
        <v>13013</v>
      </c>
      <c r="C848" s="115" t="s">
        <v>398</v>
      </c>
      <c r="D848" s="116">
        <v>2</v>
      </c>
    </row>
    <row r="849" spans="1:4">
      <c r="A849" s="113">
        <v>754</v>
      </c>
      <c r="B849" s="114">
        <v>13014</v>
      </c>
      <c r="C849" s="115" t="s">
        <v>396</v>
      </c>
      <c r="D849" s="116">
        <v>2</v>
      </c>
    </row>
    <row r="850" spans="1:4">
      <c r="A850" s="113">
        <v>754</v>
      </c>
      <c r="B850" s="114">
        <v>13015</v>
      </c>
      <c r="C850" s="115" t="s">
        <v>396</v>
      </c>
      <c r="D850" s="116">
        <v>1</v>
      </c>
    </row>
    <row r="851" spans="1:4">
      <c r="A851" s="113">
        <v>755</v>
      </c>
      <c r="B851" s="114">
        <v>13016</v>
      </c>
      <c r="C851" s="115" t="s">
        <v>398</v>
      </c>
      <c r="D851" s="116">
        <v>2</v>
      </c>
    </row>
    <row r="852" spans="1:4">
      <c r="A852" s="113">
        <v>756</v>
      </c>
      <c r="B852" s="114">
        <v>13017</v>
      </c>
      <c r="C852" s="115" t="s">
        <v>396</v>
      </c>
      <c r="D852" s="116">
        <v>2</v>
      </c>
    </row>
    <row r="853" spans="1:4">
      <c r="A853" s="113">
        <v>756</v>
      </c>
      <c r="B853" s="114">
        <v>13018</v>
      </c>
      <c r="C853" s="115" t="s">
        <v>396</v>
      </c>
      <c r="D853" s="116">
        <v>1</v>
      </c>
    </row>
    <row r="854" spans="1:4">
      <c r="A854" s="113">
        <v>757</v>
      </c>
      <c r="B854" s="114">
        <v>13019</v>
      </c>
      <c r="C854" s="115" t="s">
        <v>398</v>
      </c>
      <c r="D854" s="116">
        <v>2</v>
      </c>
    </row>
    <row r="855" spans="1:4">
      <c r="A855" s="113">
        <v>758</v>
      </c>
      <c r="B855" s="114">
        <v>13020</v>
      </c>
      <c r="C855" s="115" t="s">
        <v>396</v>
      </c>
      <c r="D855" s="116">
        <v>2</v>
      </c>
    </row>
    <row r="856" spans="1:4">
      <c r="A856" s="113">
        <v>758</v>
      </c>
      <c r="B856" s="114">
        <v>13021</v>
      </c>
      <c r="C856" s="115" t="s">
        <v>396</v>
      </c>
      <c r="D856" s="116">
        <v>1</v>
      </c>
    </row>
    <row r="857" spans="1:4">
      <c r="A857" s="113">
        <v>759</v>
      </c>
      <c r="B857" s="114">
        <v>13022</v>
      </c>
      <c r="C857" s="115" t="s">
        <v>398</v>
      </c>
      <c r="D857" s="116">
        <v>2</v>
      </c>
    </row>
    <row r="858" spans="1:4">
      <c r="A858" s="113">
        <v>760</v>
      </c>
      <c r="B858" s="114">
        <v>13023</v>
      </c>
      <c r="C858" s="115" t="s">
        <v>396</v>
      </c>
      <c r="D858" s="116">
        <v>2</v>
      </c>
    </row>
    <row r="859" spans="1:4">
      <c r="A859" s="113">
        <v>760</v>
      </c>
      <c r="B859" s="114">
        <v>13024</v>
      </c>
      <c r="C859" s="115" t="s">
        <v>396</v>
      </c>
      <c r="D859" s="116">
        <v>1</v>
      </c>
    </row>
    <row r="860" spans="1:4">
      <c r="A860" s="113">
        <v>761</v>
      </c>
      <c r="B860" s="114">
        <v>13025</v>
      </c>
      <c r="C860" s="115" t="s">
        <v>398</v>
      </c>
      <c r="D860" s="116">
        <v>2</v>
      </c>
    </row>
    <row r="861" spans="1:4">
      <c r="A861" s="113">
        <v>762</v>
      </c>
      <c r="B861" s="114">
        <v>13026</v>
      </c>
      <c r="C861" s="115" t="s">
        <v>396</v>
      </c>
      <c r="D861" s="116">
        <v>2</v>
      </c>
    </row>
    <row r="862" spans="1:4">
      <c r="A862" s="113">
        <v>762</v>
      </c>
      <c r="B862" s="114">
        <v>13027</v>
      </c>
      <c r="C862" s="115" t="s">
        <v>396</v>
      </c>
      <c r="D862" s="116">
        <v>1</v>
      </c>
    </row>
    <row r="863" spans="1:4">
      <c r="A863" s="113">
        <v>763</v>
      </c>
      <c r="B863" s="114">
        <v>13028</v>
      </c>
      <c r="C863" s="115" t="s">
        <v>398</v>
      </c>
      <c r="D863" s="116">
        <v>2</v>
      </c>
    </row>
    <row r="864" spans="1:4">
      <c r="A864" s="113">
        <v>764</v>
      </c>
      <c r="B864" s="114">
        <v>13002</v>
      </c>
      <c r="C864" s="115" t="s">
        <v>396</v>
      </c>
      <c r="D864" s="116">
        <v>2</v>
      </c>
    </row>
    <row r="865" spans="1:4">
      <c r="A865" s="113">
        <v>764</v>
      </c>
      <c r="B865" s="114">
        <v>13003</v>
      </c>
      <c r="C865" s="115" t="s">
        <v>396</v>
      </c>
      <c r="D865" s="116">
        <v>1</v>
      </c>
    </row>
    <row r="866" spans="1:4">
      <c r="A866" s="113">
        <v>765</v>
      </c>
      <c r="B866" s="114">
        <v>13004</v>
      </c>
      <c r="C866" s="115" t="s">
        <v>398</v>
      </c>
      <c r="D866" s="116">
        <v>2</v>
      </c>
    </row>
    <row r="867" spans="1:4">
      <c r="A867" s="113">
        <v>766</v>
      </c>
      <c r="B867" s="114">
        <v>13005</v>
      </c>
      <c r="C867" s="115" t="s">
        <v>396</v>
      </c>
      <c r="D867" s="116">
        <v>2</v>
      </c>
    </row>
    <row r="868" spans="1:4">
      <c r="A868" s="113">
        <v>766</v>
      </c>
      <c r="B868" s="114">
        <v>13006</v>
      </c>
      <c r="C868" s="115" t="s">
        <v>396</v>
      </c>
      <c r="D868" s="116">
        <v>1</v>
      </c>
    </row>
    <row r="869" spans="1:4">
      <c r="A869" s="113">
        <v>767</v>
      </c>
      <c r="B869" s="114">
        <v>13007</v>
      </c>
      <c r="C869" s="115" t="s">
        <v>398</v>
      </c>
      <c r="D869" s="116">
        <v>2</v>
      </c>
    </row>
    <row r="870" spans="1:4">
      <c r="A870" s="113">
        <v>768</v>
      </c>
      <c r="B870" s="114">
        <v>13008</v>
      </c>
      <c r="C870" s="115" t="s">
        <v>396</v>
      </c>
      <c r="D870" s="116">
        <v>2</v>
      </c>
    </row>
    <row r="871" spans="1:4">
      <c r="A871" s="113">
        <v>768</v>
      </c>
      <c r="B871" s="114">
        <v>13009</v>
      </c>
      <c r="C871" s="115" t="s">
        <v>396</v>
      </c>
      <c r="D871" s="116">
        <v>1</v>
      </c>
    </row>
    <row r="872" spans="1:4">
      <c r="A872" s="113">
        <v>769</v>
      </c>
      <c r="B872" s="114">
        <v>13010</v>
      </c>
      <c r="C872" s="115" t="s">
        <v>398</v>
      </c>
      <c r="D872" s="116">
        <v>2</v>
      </c>
    </row>
    <row r="873" spans="1:4">
      <c r="A873" s="113">
        <v>770</v>
      </c>
      <c r="B873" s="114">
        <v>13001</v>
      </c>
      <c r="C873" s="115" t="s">
        <v>399</v>
      </c>
      <c r="D873" s="116">
        <v>2</v>
      </c>
    </row>
    <row r="874" spans="1:4">
      <c r="A874" s="113">
        <v>775</v>
      </c>
      <c r="B874" s="114">
        <v>334</v>
      </c>
      <c r="C874" s="115" t="s">
        <v>400</v>
      </c>
      <c r="D874" s="116" t="s">
        <v>220</v>
      </c>
    </row>
    <row r="875" spans="1:4">
      <c r="A875" s="113">
        <v>776</v>
      </c>
      <c r="B875" s="114">
        <v>335</v>
      </c>
      <c r="C875" s="115" t="s">
        <v>400</v>
      </c>
      <c r="D875" s="116" t="s">
        <v>220</v>
      </c>
    </row>
    <row r="876" spans="1:4">
      <c r="A876" s="113">
        <v>781</v>
      </c>
      <c r="B876" s="114">
        <v>327</v>
      </c>
      <c r="C876" s="115" t="s">
        <v>396</v>
      </c>
      <c r="D876" s="116" t="s">
        <v>220</v>
      </c>
    </row>
    <row r="877" spans="1:4">
      <c r="A877" s="113">
        <v>782</v>
      </c>
      <c r="B877" s="114">
        <v>13069</v>
      </c>
      <c r="C877" s="115" t="s">
        <v>396</v>
      </c>
      <c r="D877" s="116">
        <v>1</v>
      </c>
    </row>
    <row r="878" spans="1:4">
      <c r="A878" s="113">
        <v>783</v>
      </c>
      <c r="B878" s="114">
        <v>13072</v>
      </c>
      <c r="C878" s="115" t="s">
        <v>396</v>
      </c>
      <c r="D878" s="116">
        <v>1</v>
      </c>
    </row>
    <row r="879" spans="1:4">
      <c r="A879" s="113">
        <v>784</v>
      </c>
      <c r="B879" s="114">
        <v>13075</v>
      </c>
      <c r="C879" s="115" t="s">
        <v>396</v>
      </c>
      <c r="D879" s="116">
        <v>1</v>
      </c>
    </row>
    <row r="880" spans="1:4">
      <c r="A880" s="113">
        <v>785</v>
      </c>
      <c r="B880" s="114">
        <v>13078</v>
      </c>
      <c r="C880" s="115" t="s">
        <v>396</v>
      </c>
      <c r="D880" s="116">
        <v>1</v>
      </c>
    </row>
    <row r="881" spans="1:4">
      <c r="A881" s="113">
        <v>786</v>
      </c>
      <c r="B881" s="114">
        <v>13081</v>
      </c>
      <c r="C881" s="115" t="s">
        <v>396</v>
      </c>
      <c r="D881" s="116">
        <v>1</v>
      </c>
    </row>
    <row r="882" spans="1:4">
      <c r="A882" s="113">
        <v>787</v>
      </c>
      <c r="B882" s="114">
        <v>13082</v>
      </c>
      <c r="C882" s="115" t="s">
        <v>401</v>
      </c>
      <c r="D882" s="116">
        <v>2</v>
      </c>
    </row>
    <row r="883" spans="1:4">
      <c r="A883" s="113">
        <v>787</v>
      </c>
      <c r="B883" s="114">
        <v>13083</v>
      </c>
      <c r="C883" s="115" t="s">
        <v>401</v>
      </c>
      <c r="D883" s="116">
        <v>1</v>
      </c>
    </row>
    <row r="884" spans="1:4">
      <c r="A884" s="113">
        <v>788</v>
      </c>
      <c r="B884" s="114">
        <v>13084</v>
      </c>
      <c r="C884" s="115" t="s">
        <v>402</v>
      </c>
      <c r="D884" s="116">
        <v>1</v>
      </c>
    </row>
    <row r="885" spans="1:4">
      <c r="A885" s="113">
        <v>789</v>
      </c>
      <c r="B885" s="114">
        <v>13085</v>
      </c>
      <c r="C885" s="115" t="s">
        <v>403</v>
      </c>
      <c r="D885" s="116">
        <v>2</v>
      </c>
    </row>
    <row r="886" spans="1:4">
      <c r="A886" s="113">
        <v>789</v>
      </c>
      <c r="B886" s="114">
        <v>13086</v>
      </c>
      <c r="C886" s="115" t="s">
        <v>403</v>
      </c>
      <c r="D886" s="116">
        <v>1</v>
      </c>
    </row>
    <row r="887" spans="1:4">
      <c r="A887" s="113">
        <v>790</v>
      </c>
      <c r="B887" s="114">
        <v>13087</v>
      </c>
      <c r="C887" s="115" t="s">
        <v>404</v>
      </c>
      <c r="D887" s="116">
        <v>1</v>
      </c>
    </row>
    <row r="888" spans="1:4">
      <c r="A888" s="113">
        <v>791</v>
      </c>
      <c r="B888" s="114">
        <v>13088</v>
      </c>
      <c r="C888" s="115" t="s">
        <v>405</v>
      </c>
      <c r="D888" s="116">
        <v>2</v>
      </c>
    </row>
    <row r="889" spans="1:4">
      <c r="A889" s="113">
        <v>791</v>
      </c>
      <c r="B889" s="114">
        <v>13089</v>
      </c>
      <c r="C889" s="115" t="s">
        <v>405</v>
      </c>
      <c r="D889" s="116">
        <v>1</v>
      </c>
    </row>
    <row r="890" spans="1:4">
      <c r="A890" s="113">
        <v>792</v>
      </c>
      <c r="B890" s="114">
        <v>13090</v>
      </c>
      <c r="C890" s="115" t="s">
        <v>406</v>
      </c>
      <c r="D890" s="116">
        <v>1</v>
      </c>
    </row>
    <row r="891" spans="1:4">
      <c r="A891" s="113">
        <v>793</v>
      </c>
      <c r="B891" s="114">
        <v>13091</v>
      </c>
      <c r="C891" s="115" t="s">
        <v>396</v>
      </c>
      <c r="D891" s="116">
        <v>2</v>
      </c>
    </row>
    <row r="892" spans="1:4">
      <c r="A892" s="113">
        <v>793</v>
      </c>
      <c r="B892" s="114">
        <v>13092</v>
      </c>
      <c r="C892" s="115" t="s">
        <v>396</v>
      </c>
      <c r="D892" s="116">
        <v>1</v>
      </c>
    </row>
    <row r="893" spans="1:4">
      <c r="A893" s="113">
        <v>794</v>
      </c>
      <c r="B893" s="114">
        <v>13093</v>
      </c>
      <c r="C893" s="115" t="s">
        <v>397</v>
      </c>
      <c r="D893" s="116">
        <v>2</v>
      </c>
    </row>
    <row r="894" spans="1:4">
      <c r="A894" s="113">
        <v>801</v>
      </c>
      <c r="B894" s="114">
        <v>306</v>
      </c>
      <c r="C894" s="115" t="s">
        <v>323</v>
      </c>
      <c r="D894" s="116">
        <v>1</v>
      </c>
    </row>
    <row r="895" spans="1:4">
      <c r="A895" s="113">
        <v>802</v>
      </c>
      <c r="B895" s="114">
        <v>14005</v>
      </c>
      <c r="C895" s="115" t="s">
        <v>407</v>
      </c>
      <c r="D895" s="116">
        <v>2</v>
      </c>
    </row>
    <row r="896" spans="1:4">
      <c r="A896" s="113">
        <v>802</v>
      </c>
      <c r="B896" s="114">
        <v>14006</v>
      </c>
      <c r="C896" s="115" t="s">
        <v>407</v>
      </c>
      <c r="D896" s="116">
        <v>1</v>
      </c>
    </row>
    <row r="897" spans="1:4">
      <c r="A897" s="113">
        <v>803</v>
      </c>
      <c r="B897" s="114">
        <v>14007</v>
      </c>
      <c r="C897" s="115" t="s">
        <v>408</v>
      </c>
      <c r="D897" s="116" t="s">
        <v>220</v>
      </c>
    </row>
    <row r="898" spans="1:4">
      <c r="A898" s="113">
        <v>804</v>
      </c>
      <c r="B898" s="114">
        <v>14008</v>
      </c>
      <c r="C898" s="115" t="s">
        <v>407</v>
      </c>
      <c r="D898" s="116">
        <v>2</v>
      </c>
    </row>
    <row r="899" spans="1:4">
      <c r="A899" s="113">
        <v>804</v>
      </c>
      <c r="B899" s="114">
        <v>14009</v>
      </c>
      <c r="C899" s="115" t="s">
        <v>407</v>
      </c>
      <c r="D899" s="116">
        <v>1</v>
      </c>
    </row>
    <row r="900" spans="1:4">
      <c r="A900" s="113">
        <v>805</v>
      </c>
      <c r="B900" s="114">
        <v>14010</v>
      </c>
      <c r="C900" s="115" t="s">
        <v>408</v>
      </c>
      <c r="D900" s="116" t="s">
        <v>220</v>
      </c>
    </row>
    <row r="901" spans="1:4">
      <c r="A901" s="113">
        <v>806</v>
      </c>
      <c r="B901" s="114">
        <v>14011</v>
      </c>
      <c r="C901" s="115" t="s">
        <v>407</v>
      </c>
      <c r="D901" s="116">
        <v>2</v>
      </c>
    </row>
    <row r="902" spans="1:4">
      <c r="A902" s="113">
        <v>806</v>
      </c>
      <c r="B902" s="114">
        <v>14012</v>
      </c>
      <c r="C902" s="115" t="s">
        <v>407</v>
      </c>
      <c r="D902" s="116">
        <v>1</v>
      </c>
    </row>
    <row r="903" spans="1:4">
      <c r="A903" s="113">
        <v>807</v>
      </c>
      <c r="B903" s="114">
        <v>14013</v>
      </c>
      <c r="C903" s="115" t="s">
        <v>408</v>
      </c>
      <c r="D903" s="116" t="s">
        <v>220</v>
      </c>
    </row>
    <row r="904" spans="1:4">
      <c r="A904" s="113">
        <v>808</v>
      </c>
      <c r="B904" s="114">
        <v>14017</v>
      </c>
      <c r="C904" s="115" t="s">
        <v>407</v>
      </c>
      <c r="D904" s="116">
        <v>2</v>
      </c>
    </row>
    <row r="905" spans="1:4">
      <c r="A905" s="113">
        <v>808</v>
      </c>
      <c r="B905" s="114">
        <v>14018</v>
      </c>
      <c r="C905" s="115" t="s">
        <v>407</v>
      </c>
      <c r="D905" s="116">
        <v>1</v>
      </c>
    </row>
    <row r="906" spans="1:4">
      <c r="A906" s="113">
        <v>809</v>
      </c>
      <c r="B906" s="114">
        <v>14019</v>
      </c>
      <c r="C906" s="115" t="s">
        <v>408</v>
      </c>
      <c r="D906" s="116" t="s">
        <v>220</v>
      </c>
    </row>
    <row r="907" spans="1:4">
      <c r="A907" s="113">
        <v>810</v>
      </c>
      <c r="B907" s="114">
        <v>14020</v>
      </c>
      <c r="C907" s="115" t="s">
        <v>407</v>
      </c>
      <c r="D907" s="116">
        <v>2</v>
      </c>
    </row>
    <row r="908" spans="1:4">
      <c r="A908" s="113">
        <v>810</v>
      </c>
      <c r="B908" s="114">
        <v>14021</v>
      </c>
      <c r="C908" s="115" t="s">
        <v>407</v>
      </c>
      <c r="D908" s="116">
        <v>1</v>
      </c>
    </row>
    <row r="909" spans="1:4">
      <c r="A909" s="113">
        <v>811</v>
      </c>
      <c r="B909" s="114">
        <v>14022</v>
      </c>
      <c r="C909" s="115" t="s">
        <v>408</v>
      </c>
      <c r="D909" s="116" t="s">
        <v>220</v>
      </c>
    </row>
    <row r="910" spans="1:4">
      <c r="A910" s="113">
        <v>812</v>
      </c>
      <c r="B910" s="114">
        <v>14023</v>
      </c>
      <c r="C910" s="115" t="s">
        <v>407</v>
      </c>
      <c r="D910" s="116">
        <v>2</v>
      </c>
    </row>
    <row r="911" spans="1:4">
      <c r="A911" s="113">
        <v>812</v>
      </c>
      <c r="B911" s="114">
        <v>14024</v>
      </c>
      <c r="C911" s="115" t="s">
        <v>407</v>
      </c>
      <c r="D911" s="116">
        <v>1</v>
      </c>
    </row>
    <row r="912" spans="1:4">
      <c r="A912" s="113">
        <v>813</v>
      </c>
      <c r="B912" s="114">
        <v>14025</v>
      </c>
      <c r="C912" s="115" t="s">
        <v>408</v>
      </c>
      <c r="D912" s="116" t="s">
        <v>220</v>
      </c>
    </row>
    <row r="913" spans="1:4">
      <c r="A913" s="113">
        <v>814</v>
      </c>
      <c r="B913" s="114">
        <v>14029</v>
      </c>
      <c r="C913" s="115" t="s">
        <v>407</v>
      </c>
      <c r="D913" s="116">
        <v>2</v>
      </c>
    </row>
    <row r="914" spans="1:4">
      <c r="A914" s="113">
        <v>814</v>
      </c>
      <c r="B914" s="114">
        <v>14030</v>
      </c>
      <c r="C914" s="115" t="s">
        <v>407</v>
      </c>
      <c r="D914" s="116">
        <v>1</v>
      </c>
    </row>
    <row r="915" spans="1:4">
      <c r="A915" s="113">
        <v>815</v>
      </c>
      <c r="B915" s="114">
        <v>14031</v>
      </c>
      <c r="C915" s="115" t="s">
        <v>408</v>
      </c>
      <c r="D915" s="116" t="s">
        <v>220</v>
      </c>
    </row>
    <row r="916" spans="1:4">
      <c r="A916" s="113">
        <v>816</v>
      </c>
      <c r="B916" s="114">
        <v>14032</v>
      </c>
      <c r="C916" s="115" t="s">
        <v>407</v>
      </c>
      <c r="D916" s="116">
        <v>2</v>
      </c>
    </row>
    <row r="917" spans="1:4">
      <c r="A917" s="113">
        <v>816</v>
      </c>
      <c r="B917" s="114">
        <v>14033</v>
      </c>
      <c r="C917" s="115" t="s">
        <v>407</v>
      </c>
      <c r="D917" s="116">
        <v>1</v>
      </c>
    </row>
    <row r="918" spans="1:4">
      <c r="A918" s="113">
        <v>817</v>
      </c>
      <c r="B918" s="114">
        <v>14034</v>
      </c>
      <c r="C918" s="115" t="s">
        <v>408</v>
      </c>
      <c r="D918" s="116" t="s">
        <v>220</v>
      </c>
    </row>
    <row r="919" spans="1:4">
      <c r="A919" s="113">
        <v>818</v>
      </c>
      <c r="B919" s="114">
        <v>14035</v>
      </c>
      <c r="C919" s="115" t="s">
        <v>407</v>
      </c>
      <c r="D919" s="116">
        <v>2</v>
      </c>
    </row>
    <row r="920" spans="1:4">
      <c r="A920" s="113">
        <v>818</v>
      </c>
      <c r="B920" s="114">
        <v>14036</v>
      </c>
      <c r="C920" s="115" t="s">
        <v>407</v>
      </c>
      <c r="D920" s="116">
        <v>1</v>
      </c>
    </row>
    <row r="921" spans="1:4">
      <c r="A921" s="113">
        <v>819</v>
      </c>
      <c r="B921" s="114">
        <v>14037</v>
      </c>
      <c r="C921" s="115" t="s">
        <v>408</v>
      </c>
      <c r="D921" s="116" t="s">
        <v>220</v>
      </c>
    </row>
    <row r="922" spans="1:4">
      <c r="A922" s="113">
        <v>820</v>
      </c>
      <c r="B922" s="114">
        <v>14042</v>
      </c>
      <c r="C922" s="115" t="s">
        <v>407</v>
      </c>
      <c r="D922" s="116">
        <v>2</v>
      </c>
    </row>
    <row r="923" spans="1:4">
      <c r="A923" s="113">
        <v>820</v>
      </c>
      <c r="B923" s="114">
        <v>14043</v>
      </c>
      <c r="C923" s="115" t="s">
        <v>407</v>
      </c>
      <c r="D923" s="116">
        <v>1</v>
      </c>
    </row>
    <row r="924" spans="1:4">
      <c r="A924" s="113">
        <v>821</v>
      </c>
      <c r="B924" s="114">
        <v>14044</v>
      </c>
      <c r="C924" s="115" t="s">
        <v>408</v>
      </c>
      <c r="D924" s="116" t="s">
        <v>220</v>
      </c>
    </row>
    <row r="925" spans="1:4">
      <c r="A925" s="113">
        <v>822</v>
      </c>
      <c r="B925" s="114">
        <v>14045</v>
      </c>
      <c r="C925" s="115" t="s">
        <v>407</v>
      </c>
      <c r="D925" s="116">
        <v>2</v>
      </c>
    </row>
    <row r="926" spans="1:4">
      <c r="A926" s="113">
        <v>822</v>
      </c>
      <c r="B926" s="114">
        <v>14046</v>
      </c>
      <c r="C926" s="115" t="s">
        <v>407</v>
      </c>
      <c r="D926" s="116">
        <v>1</v>
      </c>
    </row>
    <row r="927" spans="1:4">
      <c r="A927" s="113">
        <v>823</v>
      </c>
      <c r="B927" s="114">
        <v>14047</v>
      </c>
      <c r="C927" s="115" t="s">
        <v>408</v>
      </c>
      <c r="D927" s="116" t="s">
        <v>220</v>
      </c>
    </row>
    <row r="928" spans="1:4">
      <c r="A928" s="113">
        <v>824</v>
      </c>
      <c r="B928" s="114">
        <v>14048</v>
      </c>
      <c r="C928" s="115" t="s">
        <v>407</v>
      </c>
      <c r="D928" s="116">
        <v>2</v>
      </c>
    </row>
    <row r="929" spans="1:4">
      <c r="A929" s="113">
        <v>824</v>
      </c>
      <c r="B929" s="114">
        <v>14049</v>
      </c>
      <c r="C929" s="115" t="s">
        <v>407</v>
      </c>
      <c r="D929" s="116">
        <v>1</v>
      </c>
    </row>
    <row r="930" spans="1:4">
      <c r="A930" s="113">
        <v>825</v>
      </c>
      <c r="B930" s="114">
        <v>14050</v>
      </c>
      <c r="C930" s="115" t="s">
        <v>408</v>
      </c>
      <c r="D930" s="116" t="s">
        <v>220</v>
      </c>
    </row>
    <row r="931" spans="1:4">
      <c r="A931" s="113">
        <v>826</v>
      </c>
      <c r="B931" s="114">
        <v>14069</v>
      </c>
      <c r="C931" s="115" t="s">
        <v>407</v>
      </c>
      <c r="D931" s="116">
        <v>2</v>
      </c>
    </row>
    <row r="932" spans="1:4">
      <c r="A932" s="113">
        <v>826</v>
      </c>
      <c r="B932" s="114">
        <v>14070</v>
      </c>
      <c r="C932" s="115" t="s">
        <v>407</v>
      </c>
      <c r="D932" s="116">
        <v>1</v>
      </c>
    </row>
    <row r="933" spans="1:4">
      <c r="A933" s="113">
        <v>827</v>
      </c>
      <c r="B933" s="114">
        <v>14071</v>
      </c>
      <c r="C933" s="115" t="s">
        <v>408</v>
      </c>
      <c r="D933" s="116" t="s">
        <v>220</v>
      </c>
    </row>
    <row r="934" spans="1:4">
      <c r="A934" s="113">
        <v>828</v>
      </c>
      <c r="B934" s="114">
        <v>14072</v>
      </c>
      <c r="C934" s="115" t="s">
        <v>407</v>
      </c>
      <c r="D934" s="116">
        <v>2</v>
      </c>
    </row>
    <row r="935" spans="1:4">
      <c r="A935" s="113">
        <v>828</v>
      </c>
      <c r="B935" s="114">
        <v>14073</v>
      </c>
      <c r="C935" s="115" t="s">
        <v>407</v>
      </c>
      <c r="D935" s="116">
        <v>1</v>
      </c>
    </row>
    <row r="936" spans="1:4">
      <c r="A936" s="113">
        <v>829</v>
      </c>
      <c r="B936" s="114">
        <v>14074</v>
      </c>
      <c r="C936" s="115" t="s">
        <v>408</v>
      </c>
      <c r="D936" s="116" t="s">
        <v>220</v>
      </c>
    </row>
    <row r="937" spans="1:4">
      <c r="A937" s="113">
        <v>830</v>
      </c>
      <c r="B937" s="114">
        <v>14075</v>
      </c>
      <c r="C937" s="115" t="s">
        <v>407</v>
      </c>
      <c r="D937" s="116">
        <v>2</v>
      </c>
    </row>
    <row r="938" spans="1:4">
      <c r="A938" s="113">
        <v>830</v>
      </c>
      <c r="B938" s="114">
        <v>14076</v>
      </c>
      <c r="C938" s="115" t="s">
        <v>407</v>
      </c>
      <c r="D938" s="116">
        <v>1</v>
      </c>
    </row>
    <row r="939" spans="1:4">
      <c r="A939" s="113">
        <v>831</v>
      </c>
      <c r="B939" s="114">
        <v>14077</v>
      </c>
      <c r="C939" s="115" t="s">
        <v>408</v>
      </c>
      <c r="D939" s="116" t="s">
        <v>220</v>
      </c>
    </row>
    <row r="940" spans="1:4">
      <c r="A940" s="113">
        <v>832</v>
      </c>
      <c r="B940" s="114">
        <v>14085</v>
      </c>
      <c r="C940" s="115" t="s">
        <v>407</v>
      </c>
      <c r="D940" s="116">
        <v>2</v>
      </c>
    </row>
    <row r="941" spans="1:4">
      <c r="A941" s="113">
        <v>832</v>
      </c>
      <c r="B941" s="114">
        <v>14086</v>
      </c>
      <c r="C941" s="115" t="s">
        <v>407</v>
      </c>
      <c r="D941" s="116">
        <v>1</v>
      </c>
    </row>
    <row r="942" spans="1:4">
      <c r="A942" s="113">
        <v>833</v>
      </c>
      <c r="B942" s="114">
        <v>14087</v>
      </c>
      <c r="C942" s="115" t="s">
        <v>408</v>
      </c>
      <c r="D942" s="116" t="s">
        <v>220</v>
      </c>
    </row>
    <row r="943" spans="1:4">
      <c r="A943" s="113">
        <v>834</v>
      </c>
      <c r="B943" s="114">
        <v>14088</v>
      </c>
      <c r="C943" s="115" t="s">
        <v>407</v>
      </c>
      <c r="D943" s="116">
        <v>2</v>
      </c>
    </row>
    <row r="944" spans="1:4">
      <c r="A944" s="113">
        <v>834</v>
      </c>
      <c r="B944" s="114">
        <v>14089</v>
      </c>
      <c r="C944" s="115" t="s">
        <v>407</v>
      </c>
      <c r="D944" s="116">
        <v>1</v>
      </c>
    </row>
    <row r="945" spans="1:4">
      <c r="A945" s="113">
        <v>835</v>
      </c>
      <c r="B945" s="114">
        <v>14090</v>
      </c>
      <c r="C945" s="115" t="s">
        <v>408</v>
      </c>
      <c r="D945" s="116" t="s">
        <v>220</v>
      </c>
    </row>
    <row r="946" spans="1:4">
      <c r="A946" s="113">
        <v>836</v>
      </c>
      <c r="B946" s="114">
        <v>14091</v>
      </c>
      <c r="C946" s="115" t="s">
        <v>407</v>
      </c>
      <c r="D946" s="116">
        <v>2</v>
      </c>
    </row>
    <row r="947" spans="1:4">
      <c r="A947" s="113">
        <v>836</v>
      </c>
      <c r="B947" s="114">
        <v>14092</v>
      </c>
      <c r="C947" s="115" t="s">
        <v>407</v>
      </c>
      <c r="D947" s="116">
        <v>1</v>
      </c>
    </row>
    <row r="948" spans="1:4">
      <c r="A948" s="113">
        <v>837</v>
      </c>
      <c r="B948" s="114">
        <v>14093</v>
      </c>
      <c r="C948" s="115" t="s">
        <v>408</v>
      </c>
      <c r="D948" s="116" t="s">
        <v>220</v>
      </c>
    </row>
    <row r="949" spans="1:4">
      <c r="A949" s="113">
        <v>838</v>
      </c>
      <c r="B949" s="114">
        <v>14094</v>
      </c>
      <c r="C949" s="115" t="s">
        <v>407</v>
      </c>
      <c r="D949" s="116">
        <v>2</v>
      </c>
    </row>
    <row r="950" spans="1:4">
      <c r="A950" s="113">
        <v>838</v>
      </c>
      <c r="B950" s="114">
        <v>14095</v>
      </c>
      <c r="C950" s="115" t="s">
        <v>407</v>
      </c>
      <c r="D950" s="116">
        <v>1</v>
      </c>
    </row>
    <row r="951" spans="1:4">
      <c r="A951" s="113">
        <v>839</v>
      </c>
      <c r="B951" s="114">
        <v>14096</v>
      </c>
      <c r="C951" s="115" t="s">
        <v>408</v>
      </c>
      <c r="D951" s="116" t="s">
        <v>220</v>
      </c>
    </row>
    <row r="952" spans="1:4">
      <c r="A952" s="113">
        <v>840</v>
      </c>
      <c r="B952" s="114">
        <v>14110</v>
      </c>
      <c r="C952" s="115" t="s">
        <v>407</v>
      </c>
      <c r="D952" s="116">
        <v>2</v>
      </c>
    </row>
    <row r="953" spans="1:4">
      <c r="A953" s="113">
        <v>840</v>
      </c>
      <c r="B953" s="114">
        <v>14111</v>
      </c>
      <c r="C953" s="115" t="s">
        <v>407</v>
      </c>
      <c r="D953" s="116">
        <v>1</v>
      </c>
    </row>
    <row r="954" spans="1:4">
      <c r="A954" s="113">
        <v>841</v>
      </c>
      <c r="B954" s="114">
        <v>14112</v>
      </c>
      <c r="C954" s="115" t="s">
        <v>408</v>
      </c>
      <c r="D954" s="116" t="s">
        <v>220</v>
      </c>
    </row>
    <row r="955" spans="1:4">
      <c r="A955" s="113">
        <v>842</v>
      </c>
      <c r="B955" s="114">
        <v>14113</v>
      </c>
      <c r="C955" s="115" t="s">
        <v>407</v>
      </c>
      <c r="D955" s="116">
        <v>2</v>
      </c>
    </row>
    <row r="956" spans="1:4">
      <c r="A956" s="113">
        <v>842</v>
      </c>
      <c r="B956" s="114">
        <v>14114</v>
      </c>
      <c r="C956" s="115" t="s">
        <v>407</v>
      </c>
      <c r="D956" s="116">
        <v>1</v>
      </c>
    </row>
    <row r="957" spans="1:4">
      <c r="A957" s="113">
        <v>843</v>
      </c>
      <c r="B957" s="114">
        <v>14115</v>
      </c>
      <c r="C957" s="115" t="s">
        <v>408</v>
      </c>
      <c r="D957" s="116" t="s">
        <v>220</v>
      </c>
    </row>
    <row r="958" spans="1:4">
      <c r="A958" s="113">
        <v>844</v>
      </c>
      <c r="B958" s="114">
        <v>14116</v>
      </c>
      <c r="C958" s="115" t="s">
        <v>407</v>
      </c>
      <c r="D958" s="116">
        <v>2</v>
      </c>
    </row>
    <row r="959" spans="1:4">
      <c r="A959" s="113">
        <v>844</v>
      </c>
      <c r="B959" s="114">
        <v>14117</v>
      </c>
      <c r="C959" s="115" t="s">
        <v>407</v>
      </c>
      <c r="D959" s="116">
        <v>1</v>
      </c>
    </row>
    <row r="960" spans="1:4">
      <c r="A960" s="113">
        <v>845</v>
      </c>
      <c r="B960" s="114">
        <v>14118</v>
      </c>
      <c r="C960" s="115" t="s">
        <v>408</v>
      </c>
      <c r="D960" s="116" t="s">
        <v>220</v>
      </c>
    </row>
    <row r="961" spans="1:4">
      <c r="A961" s="113">
        <v>846</v>
      </c>
      <c r="B961" s="114">
        <v>14138</v>
      </c>
      <c r="C961" s="115" t="s">
        <v>407</v>
      </c>
      <c r="D961" s="116">
        <v>2</v>
      </c>
    </row>
    <row r="962" spans="1:4">
      <c r="A962" s="113">
        <v>846</v>
      </c>
      <c r="B962" s="114">
        <v>14139</v>
      </c>
      <c r="C962" s="115" t="s">
        <v>407</v>
      </c>
      <c r="D962" s="116">
        <v>1</v>
      </c>
    </row>
    <row r="963" spans="1:4">
      <c r="A963" s="113">
        <v>847</v>
      </c>
      <c r="B963" s="114">
        <v>14140</v>
      </c>
      <c r="C963" s="115" t="s">
        <v>408</v>
      </c>
      <c r="D963" s="116" t="s">
        <v>220</v>
      </c>
    </row>
    <row r="964" spans="1:4">
      <c r="A964" s="113">
        <v>848</v>
      </c>
      <c r="B964" s="114">
        <v>14141</v>
      </c>
      <c r="C964" s="115" t="s">
        <v>407</v>
      </c>
      <c r="D964" s="116">
        <v>2</v>
      </c>
    </row>
    <row r="965" spans="1:4">
      <c r="A965" s="113">
        <v>848</v>
      </c>
      <c r="B965" s="114">
        <v>14142</v>
      </c>
      <c r="C965" s="115" t="s">
        <v>407</v>
      </c>
      <c r="D965" s="116">
        <v>1</v>
      </c>
    </row>
    <row r="966" spans="1:4">
      <c r="A966" s="113">
        <v>849</v>
      </c>
      <c r="B966" s="114">
        <v>14143</v>
      </c>
      <c r="C966" s="115" t="s">
        <v>408</v>
      </c>
      <c r="D966" s="116" t="s">
        <v>220</v>
      </c>
    </row>
    <row r="967" spans="1:4">
      <c r="A967" s="113">
        <v>850</v>
      </c>
      <c r="B967" s="114">
        <v>14014</v>
      </c>
      <c r="C967" s="115" t="s">
        <v>408</v>
      </c>
      <c r="D967" s="116" t="s">
        <v>220</v>
      </c>
    </row>
    <row r="968" spans="1:4">
      <c r="A968" s="113">
        <v>851</v>
      </c>
      <c r="B968" s="114">
        <v>14038</v>
      </c>
      <c r="C968" s="115" t="s">
        <v>408</v>
      </c>
      <c r="D968" s="116" t="s">
        <v>220</v>
      </c>
    </row>
    <row r="969" spans="1:4">
      <c r="A969" s="113">
        <v>852</v>
      </c>
      <c r="B969" s="114">
        <v>14001</v>
      </c>
      <c r="C969" s="115" t="s">
        <v>407</v>
      </c>
      <c r="D969" s="116">
        <v>2</v>
      </c>
    </row>
    <row r="970" spans="1:4">
      <c r="A970" s="113">
        <v>852</v>
      </c>
      <c r="B970" s="114">
        <v>14002</v>
      </c>
      <c r="C970" s="115" t="s">
        <v>407</v>
      </c>
      <c r="D970" s="116">
        <v>1</v>
      </c>
    </row>
    <row r="971" spans="1:4">
      <c r="A971" s="113">
        <v>853</v>
      </c>
      <c r="B971" s="114">
        <v>14081</v>
      </c>
      <c r="C971" s="115" t="s">
        <v>407</v>
      </c>
      <c r="D971" s="116">
        <v>2</v>
      </c>
    </row>
    <row r="972" spans="1:4">
      <c r="A972" s="113">
        <v>853</v>
      </c>
      <c r="B972" s="114">
        <v>14082</v>
      </c>
      <c r="C972" s="115" t="s">
        <v>407</v>
      </c>
      <c r="D972" s="116">
        <v>1</v>
      </c>
    </row>
    <row r="973" spans="1:4">
      <c r="A973" s="113">
        <v>854</v>
      </c>
      <c r="B973" s="114">
        <v>14083</v>
      </c>
      <c r="C973" s="115" t="s">
        <v>407</v>
      </c>
      <c r="D973" s="116">
        <v>2</v>
      </c>
    </row>
    <row r="974" spans="1:4">
      <c r="A974" s="113">
        <v>854</v>
      </c>
      <c r="B974" s="114">
        <v>14084</v>
      </c>
      <c r="C974" s="115" t="s">
        <v>407</v>
      </c>
      <c r="D974" s="116">
        <v>1</v>
      </c>
    </row>
    <row r="975" spans="1:4">
      <c r="A975" s="113">
        <v>855</v>
      </c>
      <c r="B975" s="114">
        <v>14103</v>
      </c>
      <c r="C975" s="115" t="s">
        <v>407</v>
      </c>
      <c r="D975" s="116">
        <v>2</v>
      </c>
    </row>
    <row r="976" spans="1:4">
      <c r="A976" s="113">
        <v>855</v>
      </c>
      <c r="B976" s="114">
        <v>14104</v>
      </c>
      <c r="C976" s="115" t="s">
        <v>407</v>
      </c>
      <c r="D976" s="116">
        <v>1</v>
      </c>
    </row>
    <row r="977" spans="1:4">
      <c r="A977" s="113">
        <v>856</v>
      </c>
      <c r="B977" s="114">
        <v>14105</v>
      </c>
      <c r="C977" s="115" t="s">
        <v>407</v>
      </c>
      <c r="D977" s="116">
        <v>2</v>
      </c>
    </row>
    <row r="978" spans="1:4">
      <c r="A978" s="113">
        <v>856</v>
      </c>
      <c r="B978" s="114">
        <v>14106</v>
      </c>
      <c r="C978" s="115" t="s">
        <v>407</v>
      </c>
      <c r="D978" s="116">
        <v>1</v>
      </c>
    </row>
    <row r="979" spans="1:4">
      <c r="A979" s="113">
        <v>857</v>
      </c>
      <c r="B979" s="114">
        <v>14015</v>
      </c>
      <c r="C979" s="115" t="s">
        <v>407</v>
      </c>
      <c r="D979" s="116">
        <v>2</v>
      </c>
    </row>
    <row r="980" spans="1:4">
      <c r="A980" s="113">
        <v>857</v>
      </c>
      <c r="B980" s="114">
        <v>14016</v>
      </c>
      <c r="C980" s="115" t="s">
        <v>407</v>
      </c>
      <c r="D980" s="116">
        <v>1</v>
      </c>
    </row>
    <row r="981" spans="1:4">
      <c r="A981" s="113">
        <v>858</v>
      </c>
      <c r="B981" s="114">
        <v>14039</v>
      </c>
      <c r="C981" s="115" t="s">
        <v>407</v>
      </c>
      <c r="D981" s="116">
        <v>2</v>
      </c>
    </row>
    <row r="982" spans="1:4">
      <c r="A982" s="113">
        <v>858</v>
      </c>
      <c r="B982" s="114">
        <v>14040</v>
      </c>
      <c r="C982" s="115" t="s">
        <v>407</v>
      </c>
      <c r="D982" s="116">
        <v>1</v>
      </c>
    </row>
    <row r="983" spans="1:4">
      <c r="A983" s="113">
        <v>859</v>
      </c>
      <c r="B983" s="114">
        <v>14003</v>
      </c>
      <c r="C983" s="115" t="s">
        <v>407</v>
      </c>
      <c r="D983" s="116">
        <v>2</v>
      </c>
    </row>
    <row r="984" spans="1:4">
      <c r="A984" s="113">
        <v>859</v>
      </c>
      <c r="B984" s="114">
        <v>14004</v>
      </c>
      <c r="C984" s="115" t="s">
        <v>407</v>
      </c>
      <c r="D984" s="116">
        <v>1</v>
      </c>
    </row>
    <row r="985" spans="1:4">
      <c r="A985" s="113">
        <v>860</v>
      </c>
      <c r="B985" s="114">
        <v>14026</v>
      </c>
      <c r="C985" s="115" t="s">
        <v>407</v>
      </c>
      <c r="D985" s="116">
        <v>2</v>
      </c>
    </row>
    <row r="986" spans="1:4">
      <c r="A986" s="113">
        <v>860</v>
      </c>
      <c r="B986" s="114">
        <v>14027</v>
      </c>
      <c r="C986" s="115" t="s">
        <v>407</v>
      </c>
      <c r="D986" s="116">
        <v>1</v>
      </c>
    </row>
    <row r="987" spans="1:4">
      <c r="A987" s="113">
        <v>861</v>
      </c>
      <c r="B987" s="114">
        <v>14051</v>
      </c>
      <c r="C987" s="115" t="s">
        <v>407</v>
      </c>
      <c r="D987" s="116">
        <v>2</v>
      </c>
    </row>
    <row r="988" spans="1:4">
      <c r="A988" s="113">
        <v>861</v>
      </c>
      <c r="B988" s="114">
        <v>14052</v>
      </c>
      <c r="C988" s="115" t="s">
        <v>407</v>
      </c>
      <c r="D988" s="116">
        <v>1</v>
      </c>
    </row>
    <row r="989" spans="1:4">
      <c r="A989" s="113">
        <v>862</v>
      </c>
      <c r="B989" s="114">
        <v>14107</v>
      </c>
      <c r="C989" s="115" t="s">
        <v>407</v>
      </c>
      <c r="D989" s="116">
        <v>2</v>
      </c>
    </row>
    <row r="990" spans="1:4">
      <c r="A990" s="113">
        <v>862</v>
      </c>
      <c r="B990" s="114">
        <v>14108</v>
      </c>
      <c r="C990" s="115" t="s">
        <v>407</v>
      </c>
      <c r="D990" s="116">
        <v>1</v>
      </c>
    </row>
    <row r="991" spans="1:4">
      <c r="A991" s="113">
        <v>863</v>
      </c>
      <c r="B991" s="114">
        <v>14054</v>
      </c>
      <c r="C991" s="115" t="s">
        <v>407</v>
      </c>
      <c r="D991" s="116">
        <v>2</v>
      </c>
    </row>
    <row r="992" spans="1:4">
      <c r="A992" s="113">
        <v>863</v>
      </c>
      <c r="B992" s="114">
        <v>14055</v>
      </c>
      <c r="C992" s="115" t="s">
        <v>407</v>
      </c>
      <c r="D992" s="116">
        <v>1</v>
      </c>
    </row>
    <row r="993" spans="1:4">
      <c r="A993" s="113">
        <v>864</v>
      </c>
      <c r="B993" s="114">
        <v>14121</v>
      </c>
      <c r="C993" s="115" t="s">
        <v>407</v>
      </c>
      <c r="D993" s="116">
        <v>2</v>
      </c>
    </row>
    <row r="994" spans="1:4">
      <c r="A994" s="113">
        <v>864</v>
      </c>
      <c r="B994" s="114">
        <v>14122</v>
      </c>
      <c r="C994" s="115" t="s">
        <v>407</v>
      </c>
      <c r="D994" s="116">
        <v>1</v>
      </c>
    </row>
    <row r="995" spans="1:4">
      <c r="A995" s="113">
        <v>865</v>
      </c>
      <c r="B995" s="114">
        <v>14057</v>
      </c>
      <c r="C995" s="115" t="s">
        <v>407</v>
      </c>
      <c r="D995" s="116">
        <v>2</v>
      </c>
    </row>
    <row r="996" spans="1:4">
      <c r="A996" s="113">
        <v>865</v>
      </c>
      <c r="B996" s="114">
        <v>14058</v>
      </c>
      <c r="C996" s="115" t="s">
        <v>407</v>
      </c>
      <c r="D996" s="116">
        <v>1</v>
      </c>
    </row>
    <row r="997" spans="1:4">
      <c r="A997" s="113">
        <v>866</v>
      </c>
      <c r="B997" s="114">
        <v>14059</v>
      </c>
      <c r="C997" s="115" t="s">
        <v>408</v>
      </c>
      <c r="D997" s="116" t="s">
        <v>220</v>
      </c>
    </row>
    <row r="998" spans="1:4">
      <c r="A998" s="113">
        <v>867</v>
      </c>
      <c r="B998" s="114">
        <v>14060</v>
      </c>
      <c r="C998" s="115" t="s">
        <v>407</v>
      </c>
      <c r="D998" s="116">
        <v>2</v>
      </c>
    </row>
    <row r="999" spans="1:4">
      <c r="A999" s="113">
        <v>867</v>
      </c>
      <c r="B999" s="114">
        <v>14061</v>
      </c>
      <c r="C999" s="115" t="s">
        <v>407</v>
      </c>
      <c r="D999" s="116">
        <v>1</v>
      </c>
    </row>
    <row r="1000" spans="1:4">
      <c r="A1000" s="113">
        <v>868</v>
      </c>
      <c r="B1000" s="114">
        <v>14062</v>
      </c>
      <c r="C1000" s="115" t="s">
        <v>408</v>
      </c>
      <c r="D1000" s="116" t="s">
        <v>220</v>
      </c>
    </row>
    <row r="1001" spans="1:4">
      <c r="A1001" s="113">
        <v>869</v>
      </c>
      <c r="B1001" s="114">
        <v>14063</v>
      </c>
      <c r="C1001" s="115" t="s">
        <v>407</v>
      </c>
      <c r="D1001" s="116">
        <v>2</v>
      </c>
    </row>
    <row r="1002" spans="1:4">
      <c r="A1002" s="113">
        <v>869</v>
      </c>
      <c r="B1002" s="114">
        <v>14064</v>
      </c>
      <c r="C1002" s="115" t="s">
        <v>407</v>
      </c>
      <c r="D1002" s="116">
        <v>1</v>
      </c>
    </row>
    <row r="1003" spans="1:4">
      <c r="A1003" s="113">
        <v>870</v>
      </c>
      <c r="B1003" s="114">
        <v>14065</v>
      </c>
      <c r="C1003" s="115" t="s">
        <v>408</v>
      </c>
      <c r="D1003" s="116" t="s">
        <v>220</v>
      </c>
    </row>
    <row r="1004" spans="1:4">
      <c r="A1004" s="113">
        <v>871</v>
      </c>
      <c r="B1004" s="114">
        <v>14066</v>
      </c>
      <c r="C1004" s="115" t="s">
        <v>407</v>
      </c>
      <c r="D1004" s="116">
        <v>2</v>
      </c>
    </row>
    <row r="1005" spans="1:4">
      <c r="A1005" s="113">
        <v>871</v>
      </c>
      <c r="B1005" s="114">
        <v>14067</v>
      </c>
      <c r="C1005" s="115" t="s">
        <v>407</v>
      </c>
      <c r="D1005" s="116">
        <v>1</v>
      </c>
    </row>
    <row r="1006" spans="1:4">
      <c r="A1006" s="113">
        <v>872</v>
      </c>
      <c r="B1006" s="114">
        <v>14068</v>
      </c>
      <c r="C1006" s="115" t="s">
        <v>408</v>
      </c>
      <c r="D1006" s="116" t="s">
        <v>220</v>
      </c>
    </row>
    <row r="1007" spans="1:4">
      <c r="A1007" s="113">
        <v>873</v>
      </c>
      <c r="B1007" s="114">
        <v>14078</v>
      </c>
      <c r="C1007" s="115" t="s">
        <v>407</v>
      </c>
      <c r="D1007" s="116">
        <v>2</v>
      </c>
    </row>
    <row r="1008" spans="1:4">
      <c r="A1008" s="113">
        <v>873</v>
      </c>
      <c r="B1008" s="114">
        <v>14079</v>
      </c>
      <c r="C1008" s="115" t="s">
        <v>407</v>
      </c>
      <c r="D1008" s="116">
        <v>1</v>
      </c>
    </row>
    <row r="1009" spans="1:4">
      <c r="A1009" s="113">
        <v>874</v>
      </c>
      <c r="B1009" s="114">
        <v>14080</v>
      </c>
      <c r="C1009" s="115" t="s">
        <v>408</v>
      </c>
      <c r="D1009" s="116" t="s">
        <v>220</v>
      </c>
    </row>
    <row r="1010" spans="1:4">
      <c r="A1010" s="113">
        <v>875</v>
      </c>
      <c r="B1010" s="114">
        <v>14100</v>
      </c>
      <c r="C1010" s="115" t="s">
        <v>407</v>
      </c>
      <c r="D1010" s="116">
        <v>2</v>
      </c>
    </row>
    <row r="1011" spans="1:4">
      <c r="A1011" s="113">
        <v>875</v>
      </c>
      <c r="B1011" s="114">
        <v>14101</v>
      </c>
      <c r="C1011" s="115" t="s">
        <v>407</v>
      </c>
      <c r="D1011" s="116">
        <v>1</v>
      </c>
    </row>
    <row r="1012" spans="1:4">
      <c r="A1012" s="113">
        <v>876</v>
      </c>
      <c r="B1012" s="114">
        <v>14102</v>
      </c>
      <c r="C1012" s="115" t="s">
        <v>408</v>
      </c>
      <c r="D1012" s="116" t="s">
        <v>220</v>
      </c>
    </row>
    <row r="1013" spans="1:4">
      <c r="A1013" s="113">
        <v>877</v>
      </c>
      <c r="B1013" s="114">
        <v>14123</v>
      </c>
      <c r="C1013" s="115" t="s">
        <v>407</v>
      </c>
      <c r="D1013" s="116">
        <v>2</v>
      </c>
    </row>
    <row r="1014" spans="1:4">
      <c r="A1014" s="113">
        <v>877</v>
      </c>
      <c r="B1014" s="114">
        <v>14124</v>
      </c>
      <c r="C1014" s="115" t="s">
        <v>407</v>
      </c>
      <c r="D1014" s="116">
        <v>1</v>
      </c>
    </row>
    <row r="1015" spans="1:4">
      <c r="A1015" s="113">
        <v>878</v>
      </c>
      <c r="B1015" s="114">
        <v>14125</v>
      </c>
      <c r="C1015" s="115" t="s">
        <v>408</v>
      </c>
      <c r="D1015" s="116" t="s">
        <v>220</v>
      </c>
    </row>
    <row r="1016" spans="1:4">
      <c r="A1016" s="113">
        <v>879</v>
      </c>
      <c r="B1016" s="114">
        <v>14126</v>
      </c>
      <c r="C1016" s="115" t="s">
        <v>407</v>
      </c>
      <c r="D1016" s="116">
        <v>2</v>
      </c>
    </row>
    <row r="1017" spans="1:4">
      <c r="A1017" s="113">
        <v>879</v>
      </c>
      <c r="B1017" s="114">
        <v>14127</v>
      </c>
      <c r="C1017" s="115" t="s">
        <v>407</v>
      </c>
      <c r="D1017" s="116">
        <v>1</v>
      </c>
    </row>
    <row r="1018" spans="1:4">
      <c r="A1018" s="113">
        <v>880</v>
      </c>
      <c r="B1018" s="114">
        <v>14128</v>
      </c>
      <c r="C1018" s="115" t="s">
        <v>408</v>
      </c>
      <c r="D1018" s="116" t="s">
        <v>220</v>
      </c>
    </row>
    <row r="1019" spans="1:4">
      <c r="A1019" s="113">
        <v>881</v>
      </c>
      <c r="B1019" s="114">
        <v>14129</v>
      </c>
      <c r="C1019" s="115" t="s">
        <v>407</v>
      </c>
      <c r="D1019" s="116">
        <v>2</v>
      </c>
    </row>
    <row r="1020" spans="1:4">
      <c r="A1020" s="113">
        <v>881</v>
      </c>
      <c r="B1020" s="114">
        <v>14130</v>
      </c>
      <c r="C1020" s="115" t="s">
        <v>407</v>
      </c>
      <c r="D1020" s="116">
        <v>1</v>
      </c>
    </row>
    <row r="1021" spans="1:4">
      <c r="A1021" s="113">
        <v>882</v>
      </c>
      <c r="B1021" s="114">
        <v>14131</v>
      </c>
      <c r="C1021" s="115" t="s">
        <v>408</v>
      </c>
      <c r="D1021" s="116" t="s">
        <v>220</v>
      </c>
    </row>
    <row r="1022" spans="1:4">
      <c r="A1022" s="113">
        <v>883</v>
      </c>
      <c r="B1022" s="114">
        <v>14132</v>
      </c>
      <c r="C1022" s="115" t="s">
        <v>407</v>
      </c>
      <c r="D1022" s="116">
        <v>2</v>
      </c>
    </row>
    <row r="1023" spans="1:4">
      <c r="A1023" s="113">
        <v>883</v>
      </c>
      <c r="B1023" s="114">
        <v>14133</v>
      </c>
      <c r="C1023" s="115" t="s">
        <v>407</v>
      </c>
      <c r="D1023" s="116">
        <v>1</v>
      </c>
    </row>
    <row r="1024" spans="1:4">
      <c r="A1024" s="113">
        <v>884</v>
      </c>
      <c r="B1024" s="114">
        <v>14134</v>
      </c>
      <c r="C1024" s="115" t="s">
        <v>408</v>
      </c>
      <c r="D1024" s="116" t="s">
        <v>220</v>
      </c>
    </row>
    <row r="1025" spans="1:4">
      <c r="A1025" s="113">
        <v>885</v>
      </c>
      <c r="B1025" s="114">
        <v>14135</v>
      </c>
      <c r="C1025" s="115" t="s">
        <v>407</v>
      </c>
      <c r="D1025" s="116">
        <v>2</v>
      </c>
    </row>
    <row r="1026" spans="1:4">
      <c r="A1026" s="113">
        <v>885</v>
      </c>
      <c r="B1026" s="114">
        <v>14136</v>
      </c>
      <c r="C1026" s="115" t="s">
        <v>407</v>
      </c>
      <c r="D1026" s="116">
        <v>1</v>
      </c>
    </row>
    <row r="1027" spans="1:4">
      <c r="A1027" s="113">
        <v>886</v>
      </c>
      <c r="B1027" s="114">
        <v>14137</v>
      </c>
      <c r="C1027" s="115" t="s">
        <v>408</v>
      </c>
      <c r="D1027" s="116" t="s">
        <v>220</v>
      </c>
    </row>
    <row r="1028" spans="1:4">
      <c r="A1028" s="113">
        <v>887</v>
      </c>
      <c r="B1028" s="114">
        <v>14144</v>
      </c>
      <c r="C1028" s="115" t="s">
        <v>407</v>
      </c>
      <c r="D1028" s="116">
        <v>2</v>
      </c>
    </row>
    <row r="1029" spans="1:4">
      <c r="A1029" s="113">
        <v>887</v>
      </c>
      <c r="B1029" s="114">
        <v>14145</v>
      </c>
      <c r="C1029" s="115" t="s">
        <v>407</v>
      </c>
      <c r="D1029" s="116">
        <v>1</v>
      </c>
    </row>
    <row r="1030" spans="1:4">
      <c r="A1030" s="113">
        <v>888</v>
      </c>
      <c r="B1030" s="114">
        <v>14146</v>
      </c>
      <c r="C1030" s="115" t="s">
        <v>408</v>
      </c>
      <c r="D1030" s="116" t="s">
        <v>220</v>
      </c>
    </row>
    <row r="1031" spans="1:4">
      <c r="A1031" s="113">
        <v>889</v>
      </c>
      <c r="B1031" s="114">
        <v>278</v>
      </c>
      <c r="C1031" s="115" t="s">
        <v>407</v>
      </c>
      <c r="D1031" s="116">
        <v>2</v>
      </c>
    </row>
    <row r="1032" spans="1:4">
      <c r="A1032" s="113">
        <v>889</v>
      </c>
      <c r="B1032" s="114">
        <v>289</v>
      </c>
      <c r="C1032" s="115" t="s">
        <v>407</v>
      </c>
      <c r="D1032" s="116">
        <v>1</v>
      </c>
    </row>
    <row r="1033" spans="1:4">
      <c r="A1033" s="113">
        <v>890</v>
      </c>
      <c r="B1033" s="114">
        <v>14028</v>
      </c>
      <c r="C1033" s="115" t="s">
        <v>408</v>
      </c>
      <c r="D1033" s="116" t="s">
        <v>220</v>
      </c>
    </row>
    <row r="1034" spans="1:4">
      <c r="A1034" s="113">
        <v>891</v>
      </c>
      <c r="B1034" s="114">
        <v>14099</v>
      </c>
      <c r="C1034" s="115" t="s">
        <v>408</v>
      </c>
      <c r="D1034" s="116" t="s">
        <v>220</v>
      </c>
    </row>
    <row r="1035" spans="1:4">
      <c r="A1035" s="113">
        <v>892</v>
      </c>
      <c r="B1035" s="114">
        <v>14119</v>
      </c>
      <c r="C1035" s="115" t="s">
        <v>408</v>
      </c>
      <c r="D1035" s="116" t="s">
        <v>220</v>
      </c>
    </row>
    <row r="1036" spans="1:4">
      <c r="A1036" s="113">
        <v>893</v>
      </c>
      <c r="B1036" s="114">
        <v>14120</v>
      </c>
      <c r="C1036" s="115" t="s">
        <v>408</v>
      </c>
      <c r="D1036" s="116" t="s">
        <v>220</v>
      </c>
    </row>
    <row r="1037" spans="1:4">
      <c r="A1037" s="113">
        <v>894</v>
      </c>
      <c r="B1037" s="114">
        <v>300</v>
      </c>
      <c r="C1037" s="115" t="s">
        <v>365</v>
      </c>
      <c r="D1037" s="116" t="s">
        <v>220</v>
      </c>
    </row>
    <row r="1038" spans="1:4">
      <c r="A1038" s="113">
        <v>895</v>
      </c>
      <c r="B1038" s="114">
        <v>311</v>
      </c>
      <c r="C1038" s="115" t="s">
        <v>365</v>
      </c>
      <c r="D1038" s="116" t="s">
        <v>220</v>
      </c>
    </row>
    <row r="1039" spans="1:4">
      <c r="A1039" s="113">
        <v>896</v>
      </c>
      <c r="B1039" s="114">
        <v>312</v>
      </c>
      <c r="C1039" s="115" t="s">
        <v>365</v>
      </c>
      <c r="D1039" s="116" t="s">
        <v>220</v>
      </c>
    </row>
    <row r="1040" spans="1:4">
      <c r="A1040" s="113">
        <v>897</v>
      </c>
      <c r="B1040" s="114">
        <v>14097</v>
      </c>
      <c r="C1040" s="115" t="s">
        <v>408</v>
      </c>
      <c r="D1040" s="116" t="s">
        <v>220</v>
      </c>
    </row>
    <row r="1041" spans="1:4">
      <c r="A1041" s="113">
        <v>898</v>
      </c>
      <c r="B1041" s="114">
        <v>14098</v>
      </c>
      <c r="C1041" s="115" t="s">
        <v>408</v>
      </c>
      <c r="D1041" s="116" t="s">
        <v>220</v>
      </c>
    </row>
    <row r="1042" spans="1:4">
      <c r="A1042" s="113">
        <v>899</v>
      </c>
      <c r="B1042" s="114">
        <v>281</v>
      </c>
      <c r="C1042" s="115" t="s">
        <v>409</v>
      </c>
      <c r="D1042" s="116" t="s">
        <v>220</v>
      </c>
    </row>
    <row r="1043" spans="1:4">
      <c r="A1043" s="113">
        <v>900</v>
      </c>
      <c r="B1043" s="114">
        <v>282</v>
      </c>
      <c r="C1043" s="115" t="s">
        <v>409</v>
      </c>
      <c r="D1043" s="116" t="s">
        <v>220</v>
      </c>
    </row>
    <row r="1044" spans="1:4">
      <c r="A1044" s="113">
        <v>901</v>
      </c>
      <c r="B1044" s="114">
        <v>283</v>
      </c>
      <c r="C1044" s="115" t="s">
        <v>409</v>
      </c>
      <c r="D1044" s="116" t="s">
        <v>220</v>
      </c>
    </row>
    <row r="1045" spans="1:4">
      <c r="A1045" s="113">
        <v>902</v>
      </c>
      <c r="B1045" s="114">
        <v>284</v>
      </c>
      <c r="C1045" s="115" t="s">
        <v>409</v>
      </c>
      <c r="D1045" s="116" t="s">
        <v>220</v>
      </c>
    </row>
    <row r="1046" spans="1:4">
      <c r="A1046" s="113">
        <v>903</v>
      </c>
      <c r="B1046" s="114">
        <v>285</v>
      </c>
      <c r="C1046" s="115" t="s">
        <v>409</v>
      </c>
      <c r="D1046" s="116" t="s">
        <v>220</v>
      </c>
    </row>
    <row r="1047" spans="1:4">
      <c r="A1047" s="113">
        <v>904</v>
      </c>
      <c r="B1047" s="114">
        <v>286</v>
      </c>
      <c r="C1047" s="115" t="s">
        <v>410</v>
      </c>
      <c r="D1047" s="116" t="s">
        <v>220</v>
      </c>
    </row>
    <row r="1048" spans="1:4">
      <c r="A1048" s="113">
        <v>905</v>
      </c>
      <c r="B1048" s="114">
        <v>287</v>
      </c>
      <c r="C1048" s="115" t="s">
        <v>410</v>
      </c>
      <c r="D1048" s="116" t="s">
        <v>220</v>
      </c>
    </row>
    <row r="1049" spans="1:4">
      <c r="A1049" s="113">
        <v>906</v>
      </c>
      <c r="B1049" s="114">
        <v>288</v>
      </c>
      <c r="C1049" s="115" t="s">
        <v>410</v>
      </c>
      <c r="D1049" s="116" t="s">
        <v>220</v>
      </c>
    </row>
    <row r="1050" spans="1:4">
      <c r="A1050" s="113">
        <v>907</v>
      </c>
      <c r="B1050" s="114">
        <v>292</v>
      </c>
      <c r="C1050" s="115" t="s">
        <v>411</v>
      </c>
      <c r="D1050" s="116" t="s">
        <v>220</v>
      </c>
    </row>
    <row r="1051" spans="1:4">
      <c r="A1051" s="113">
        <v>908</v>
      </c>
      <c r="B1051" s="114">
        <v>293</v>
      </c>
      <c r="C1051" s="115" t="s">
        <v>411</v>
      </c>
      <c r="D1051" s="116" t="s">
        <v>220</v>
      </c>
    </row>
    <row r="1052" spans="1:4">
      <c r="A1052" s="113">
        <v>909</v>
      </c>
      <c r="B1052" s="114">
        <v>294</v>
      </c>
      <c r="C1052" s="115" t="s">
        <v>411</v>
      </c>
      <c r="D1052" s="116" t="s">
        <v>220</v>
      </c>
    </row>
    <row r="1053" spans="1:4">
      <c r="A1053" s="113">
        <v>910</v>
      </c>
      <c r="B1053" s="114">
        <v>295</v>
      </c>
      <c r="C1053" s="115" t="s">
        <v>411</v>
      </c>
      <c r="D1053" s="116" t="s">
        <v>220</v>
      </c>
    </row>
    <row r="1054" spans="1:4">
      <c r="A1054" s="113">
        <v>911</v>
      </c>
      <c r="B1054" s="114">
        <v>296</v>
      </c>
      <c r="C1054" s="115" t="s">
        <v>411</v>
      </c>
      <c r="D1054" s="116" t="s">
        <v>220</v>
      </c>
    </row>
    <row r="1055" spans="1:4">
      <c r="A1055" s="113">
        <v>912</v>
      </c>
      <c r="B1055" s="114">
        <v>297</v>
      </c>
      <c r="C1055" s="115" t="s">
        <v>411</v>
      </c>
      <c r="D1055" s="116" t="s">
        <v>220</v>
      </c>
    </row>
    <row r="1056" spans="1:4">
      <c r="A1056" s="113">
        <v>913</v>
      </c>
      <c r="B1056" s="114">
        <v>298</v>
      </c>
      <c r="C1056" s="115" t="s">
        <v>411</v>
      </c>
      <c r="D1056" s="116" t="s">
        <v>220</v>
      </c>
    </row>
    <row r="1057" spans="1:4">
      <c r="A1057" s="113">
        <v>914</v>
      </c>
      <c r="B1057" s="114">
        <v>299</v>
      </c>
      <c r="C1057" s="115" t="s">
        <v>412</v>
      </c>
      <c r="D1057" s="116">
        <v>1</v>
      </c>
    </row>
    <row r="1058" spans="1:4">
      <c r="A1058" s="113">
        <v>915</v>
      </c>
      <c r="B1058" s="114">
        <v>313</v>
      </c>
      <c r="C1058" s="115" t="s">
        <v>365</v>
      </c>
      <c r="D1058" s="116">
        <v>2</v>
      </c>
    </row>
    <row r="1059" spans="1:4">
      <c r="A1059" s="113">
        <v>915</v>
      </c>
      <c r="B1059" s="114">
        <v>314</v>
      </c>
      <c r="C1059" s="115" t="s">
        <v>365</v>
      </c>
      <c r="D1059" s="116">
        <v>1</v>
      </c>
    </row>
    <row r="1060" spans="1:4">
      <c r="A1060" s="113">
        <v>916</v>
      </c>
      <c r="B1060" s="114">
        <v>315</v>
      </c>
      <c r="C1060" s="115" t="s">
        <v>365</v>
      </c>
      <c r="D1060" s="116">
        <v>2</v>
      </c>
    </row>
    <row r="1061" spans="1:4">
      <c r="A1061" s="113">
        <v>916</v>
      </c>
      <c r="B1061" s="114">
        <v>316</v>
      </c>
      <c r="C1061" s="115" t="s">
        <v>365</v>
      </c>
      <c r="D1061" s="116">
        <v>1</v>
      </c>
    </row>
    <row r="1062" spans="1:4">
      <c r="A1062" s="113">
        <v>917</v>
      </c>
      <c r="B1062" s="114">
        <v>279</v>
      </c>
      <c r="C1062" s="115" t="s">
        <v>365</v>
      </c>
      <c r="D1062" s="116">
        <v>2</v>
      </c>
    </row>
    <row r="1063" spans="1:4">
      <c r="A1063" s="113">
        <v>917</v>
      </c>
      <c r="B1063" s="114">
        <v>280</v>
      </c>
      <c r="C1063" s="115" t="s">
        <v>365</v>
      </c>
      <c r="D1063" s="116">
        <v>1</v>
      </c>
    </row>
    <row r="1064" spans="1:4">
      <c r="A1064" s="113">
        <v>918</v>
      </c>
      <c r="B1064" s="114">
        <v>290</v>
      </c>
      <c r="C1064" s="115" t="s">
        <v>300</v>
      </c>
      <c r="D1064" s="116">
        <v>1</v>
      </c>
    </row>
    <row r="1065" spans="1:4">
      <c r="A1065" s="113">
        <v>918</v>
      </c>
      <c r="B1065" s="114">
        <v>291</v>
      </c>
      <c r="C1065" s="115" t="s">
        <v>300</v>
      </c>
      <c r="D1065" s="116">
        <v>1</v>
      </c>
    </row>
    <row r="1066" spans="1:4">
      <c r="A1066" s="113">
        <v>919</v>
      </c>
      <c r="B1066" s="114">
        <v>57</v>
      </c>
      <c r="C1066" s="115" t="s">
        <v>413</v>
      </c>
      <c r="D1066" s="116">
        <v>1</v>
      </c>
    </row>
    <row r="1067" spans="1:4">
      <c r="A1067" s="113">
        <v>919</v>
      </c>
      <c r="B1067" s="114">
        <v>278</v>
      </c>
      <c r="C1067" s="115" t="s">
        <v>413</v>
      </c>
      <c r="D1067" s="116">
        <v>2</v>
      </c>
    </row>
    <row r="1068" spans="1:4">
      <c r="A1068" s="113">
        <v>920</v>
      </c>
      <c r="B1068" s="114">
        <v>57</v>
      </c>
      <c r="C1068" s="115" t="s">
        <v>413</v>
      </c>
      <c r="D1068" s="116">
        <v>1</v>
      </c>
    </row>
    <row r="1069" spans="1:4">
      <c r="A1069" s="113">
        <v>920</v>
      </c>
      <c r="B1069" s="114">
        <v>278</v>
      </c>
      <c r="C1069" s="115" t="s">
        <v>413</v>
      </c>
      <c r="D1069" s="116">
        <v>2</v>
      </c>
    </row>
    <row r="1070" spans="1:4">
      <c r="A1070" s="113">
        <v>922</v>
      </c>
      <c r="B1070" s="114">
        <v>301</v>
      </c>
      <c r="C1070" s="115" t="s">
        <v>323</v>
      </c>
      <c r="D1070" s="116">
        <v>1</v>
      </c>
    </row>
    <row r="1071" spans="1:4">
      <c r="A1071" s="113">
        <v>923</v>
      </c>
      <c r="B1071" s="114">
        <v>302</v>
      </c>
      <c r="C1071" s="115" t="s">
        <v>323</v>
      </c>
      <c r="D1071" s="116">
        <v>1</v>
      </c>
    </row>
    <row r="1072" spans="1:4">
      <c r="A1072" s="113">
        <v>924</v>
      </c>
      <c r="B1072" s="114">
        <v>303</v>
      </c>
      <c r="C1072" s="115" t="s">
        <v>323</v>
      </c>
      <c r="D1072" s="116">
        <v>1</v>
      </c>
    </row>
    <row r="1073" spans="1:4">
      <c r="A1073" s="113">
        <v>925</v>
      </c>
      <c r="B1073" s="114">
        <v>259</v>
      </c>
      <c r="C1073" s="115" t="s">
        <v>414</v>
      </c>
      <c r="D1073" s="116" t="s">
        <v>353</v>
      </c>
    </row>
    <row r="1074" spans="1:4">
      <c r="A1074" s="113">
        <v>925</v>
      </c>
      <c r="B1074" s="114">
        <v>307</v>
      </c>
      <c r="C1074" s="115" t="s">
        <v>414</v>
      </c>
      <c r="D1074" s="116" t="s">
        <v>353</v>
      </c>
    </row>
    <row r="1075" spans="1:4">
      <c r="A1075" s="113">
        <v>926</v>
      </c>
      <c r="B1075" s="114">
        <v>261</v>
      </c>
      <c r="C1075" s="115" t="s">
        <v>354</v>
      </c>
      <c r="D1075" s="116" t="s">
        <v>353</v>
      </c>
    </row>
    <row r="1076" spans="1:4">
      <c r="A1076" s="113">
        <v>926</v>
      </c>
      <c r="B1076" s="114">
        <v>308</v>
      </c>
      <c r="C1076" s="115" t="s">
        <v>354</v>
      </c>
      <c r="D1076" s="116" t="s">
        <v>353</v>
      </c>
    </row>
    <row r="1077" spans="1:4">
      <c r="A1077" s="113">
        <v>927</v>
      </c>
      <c r="B1077" s="114">
        <v>263</v>
      </c>
      <c r="C1077" s="115" t="s">
        <v>356</v>
      </c>
      <c r="D1077" s="116" t="s">
        <v>353</v>
      </c>
    </row>
    <row r="1078" spans="1:4">
      <c r="A1078" s="113">
        <v>927</v>
      </c>
      <c r="B1078" s="114">
        <v>309</v>
      </c>
      <c r="C1078" s="115" t="s">
        <v>356</v>
      </c>
      <c r="D1078" s="116" t="s">
        <v>353</v>
      </c>
    </row>
    <row r="1079" spans="1:4">
      <c r="A1079" s="113">
        <v>928</v>
      </c>
      <c r="B1079" s="114">
        <v>265</v>
      </c>
      <c r="C1079" s="115" t="s">
        <v>355</v>
      </c>
      <c r="D1079" s="116" t="s">
        <v>353</v>
      </c>
    </row>
    <row r="1080" spans="1:4">
      <c r="A1080" s="113">
        <v>928</v>
      </c>
      <c r="B1080" s="114">
        <v>310</v>
      </c>
      <c r="C1080" s="115" t="s">
        <v>355</v>
      </c>
      <c r="D1080" s="116" t="s">
        <v>353</v>
      </c>
    </row>
    <row r="1081" spans="1:4">
      <c r="A1081" s="113">
        <v>929</v>
      </c>
      <c r="B1081" s="114">
        <v>14041</v>
      </c>
      <c r="C1081" s="115" t="s">
        <v>409</v>
      </c>
      <c r="D1081" s="116" t="s">
        <v>220</v>
      </c>
    </row>
    <row r="1082" spans="1:4">
      <c r="A1082" s="113">
        <v>930</v>
      </c>
      <c r="B1082" s="114">
        <v>14053</v>
      </c>
      <c r="C1082" s="115" t="s">
        <v>409</v>
      </c>
      <c r="D1082" s="116" t="s">
        <v>220</v>
      </c>
    </row>
    <row r="1083" spans="1:4">
      <c r="A1083" s="113">
        <v>931</v>
      </c>
      <c r="B1083" s="114">
        <v>14056</v>
      </c>
      <c r="C1083" s="115" t="s">
        <v>409</v>
      </c>
      <c r="D1083" s="116" t="s">
        <v>220</v>
      </c>
    </row>
    <row r="1084" spans="1:4">
      <c r="A1084" s="113">
        <v>932</v>
      </c>
      <c r="B1084" s="114">
        <v>191</v>
      </c>
      <c r="C1084" s="115" t="s">
        <v>415</v>
      </c>
      <c r="D1084" s="116">
        <v>2</v>
      </c>
    </row>
    <row r="1085" spans="1:4">
      <c r="A1085" s="113">
        <v>932</v>
      </c>
      <c r="B1085" s="114">
        <v>353</v>
      </c>
      <c r="C1085" s="115" t="s">
        <v>415</v>
      </c>
      <c r="D1085" s="116">
        <v>1</v>
      </c>
    </row>
    <row r="1086" spans="1:4">
      <c r="A1086" s="113">
        <v>932</v>
      </c>
      <c r="B1086" s="114">
        <v>354</v>
      </c>
      <c r="C1086" s="115" t="s">
        <v>415</v>
      </c>
      <c r="D1086" s="116">
        <v>1</v>
      </c>
    </row>
    <row r="1087" spans="1:4">
      <c r="A1087" s="113">
        <v>932</v>
      </c>
      <c r="B1087" s="114">
        <v>355</v>
      </c>
      <c r="C1087" s="115" t="s">
        <v>415</v>
      </c>
      <c r="D1087" s="116">
        <v>1</v>
      </c>
    </row>
    <row r="1088" spans="1:4">
      <c r="A1088" s="113">
        <v>933</v>
      </c>
      <c r="B1088" s="114">
        <v>14147</v>
      </c>
      <c r="C1088" s="115" t="s">
        <v>407</v>
      </c>
      <c r="D1088" s="116">
        <v>2</v>
      </c>
    </row>
    <row r="1089" spans="1:4">
      <c r="A1089" s="113">
        <v>933</v>
      </c>
      <c r="B1089" s="114">
        <v>14148</v>
      </c>
      <c r="C1089" s="115" t="s">
        <v>407</v>
      </c>
      <c r="D1089" s="116">
        <v>1</v>
      </c>
    </row>
    <row r="1090" spans="1:4">
      <c r="A1090" s="113">
        <v>934</v>
      </c>
      <c r="B1090" s="114">
        <v>14149</v>
      </c>
      <c r="C1090" s="115" t="s">
        <v>408</v>
      </c>
      <c r="D1090" s="116" t="s">
        <v>220</v>
      </c>
    </row>
    <row r="1091" spans="1:4">
      <c r="A1091" s="113">
        <v>935</v>
      </c>
      <c r="B1091" s="114">
        <v>374</v>
      </c>
      <c r="C1091" s="115" t="s">
        <v>416</v>
      </c>
      <c r="D1091" s="116" t="s">
        <v>467</v>
      </c>
    </row>
    <row r="1092" spans="1:4">
      <c r="A1092" s="113">
        <v>935</v>
      </c>
      <c r="B1092" s="114">
        <v>375</v>
      </c>
      <c r="C1092" s="115" t="s">
        <v>416</v>
      </c>
      <c r="D1092" s="116" t="s">
        <v>465</v>
      </c>
    </row>
    <row r="1093" spans="1:4">
      <c r="A1093" s="113">
        <v>936</v>
      </c>
      <c r="B1093" s="114">
        <v>1422</v>
      </c>
      <c r="C1093" s="115" t="s">
        <v>416</v>
      </c>
      <c r="D1093" s="116">
        <v>1</v>
      </c>
    </row>
    <row r="1094" spans="1:4">
      <c r="A1094" s="113">
        <v>936</v>
      </c>
      <c r="B1094" s="114">
        <v>1423</v>
      </c>
      <c r="C1094" s="115" t="s">
        <v>416</v>
      </c>
      <c r="D1094" s="116">
        <v>2</v>
      </c>
    </row>
    <row r="1095" spans="1:4">
      <c r="A1095" s="113">
        <v>937</v>
      </c>
      <c r="B1095" s="114">
        <v>14150</v>
      </c>
      <c r="C1095" s="115" t="s">
        <v>416</v>
      </c>
      <c r="D1095" s="116">
        <v>2</v>
      </c>
    </row>
    <row r="1096" spans="1:4">
      <c r="A1096" s="113">
        <v>937</v>
      </c>
      <c r="B1096" s="114">
        <v>14151</v>
      </c>
      <c r="C1096" s="115" t="s">
        <v>416</v>
      </c>
      <c r="D1096" s="116">
        <v>1</v>
      </c>
    </row>
    <row r="1097" spans="1:4">
      <c r="A1097" s="113">
        <v>938</v>
      </c>
      <c r="B1097" s="114">
        <v>376</v>
      </c>
      <c r="C1097" s="115" t="s">
        <v>416</v>
      </c>
      <c r="D1097" s="116">
        <v>2</v>
      </c>
    </row>
    <row r="1098" spans="1:4">
      <c r="A1098" s="113">
        <v>938</v>
      </c>
      <c r="B1098" s="114">
        <v>377</v>
      </c>
      <c r="C1098" s="115" t="s">
        <v>416</v>
      </c>
      <c r="D1098" s="116">
        <v>1</v>
      </c>
    </row>
    <row r="1099" spans="1:4">
      <c r="A1099" s="113">
        <v>939</v>
      </c>
      <c r="B1099" s="114">
        <v>395</v>
      </c>
      <c r="C1099" s="115" t="s">
        <v>416</v>
      </c>
      <c r="D1099" s="116">
        <v>2</v>
      </c>
    </row>
    <row r="1100" spans="1:4">
      <c r="A1100" s="113">
        <v>939</v>
      </c>
      <c r="B1100" s="114">
        <v>396</v>
      </c>
      <c r="C1100" s="115" t="s">
        <v>416</v>
      </c>
      <c r="D1100" s="116">
        <v>1</v>
      </c>
    </row>
    <row r="1101" spans="1:4">
      <c r="A1101" s="113">
        <v>940</v>
      </c>
      <c r="B1101" s="114">
        <v>397</v>
      </c>
      <c r="C1101" s="115" t="s">
        <v>417</v>
      </c>
      <c r="D1101" s="116" t="s">
        <v>375</v>
      </c>
    </row>
    <row r="1102" spans="1:4">
      <c r="A1102" s="113">
        <v>941</v>
      </c>
      <c r="B1102" s="114">
        <v>398</v>
      </c>
      <c r="C1102" s="115" t="s">
        <v>418</v>
      </c>
      <c r="D1102" s="116" t="s">
        <v>375</v>
      </c>
    </row>
    <row r="1103" spans="1:4">
      <c r="A1103" s="113">
        <v>942</v>
      </c>
      <c r="B1103" s="114">
        <v>400</v>
      </c>
      <c r="C1103" s="115" t="s">
        <v>268</v>
      </c>
      <c r="D1103" s="116">
        <v>1</v>
      </c>
    </row>
    <row r="1104" spans="1:4">
      <c r="A1104" s="113">
        <v>942</v>
      </c>
      <c r="B1104" s="114">
        <v>401</v>
      </c>
      <c r="C1104" s="115" t="s">
        <v>268</v>
      </c>
      <c r="D1104" s="116">
        <v>2</v>
      </c>
    </row>
    <row r="1105" spans="1:4">
      <c r="A1105" s="113">
        <v>943</v>
      </c>
      <c r="B1105" s="114">
        <v>404</v>
      </c>
      <c r="C1105" s="115" t="s">
        <v>258</v>
      </c>
      <c r="D1105" s="116">
        <v>1</v>
      </c>
    </row>
    <row r="1106" spans="1:4">
      <c r="A1106" s="113">
        <v>943</v>
      </c>
      <c r="B1106" s="114">
        <v>405</v>
      </c>
      <c r="C1106" s="115" t="s">
        <v>258</v>
      </c>
      <c r="D1106" s="116">
        <v>2</v>
      </c>
    </row>
    <row r="1107" spans="1:4">
      <c r="A1107" s="113">
        <v>944</v>
      </c>
      <c r="B1107" s="114">
        <v>406</v>
      </c>
      <c r="C1107" s="115" t="s">
        <v>258</v>
      </c>
      <c r="D1107" s="116">
        <v>1</v>
      </c>
    </row>
    <row r="1108" spans="1:4">
      <c r="A1108" s="113">
        <v>944</v>
      </c>
      <c r="B1108" s="114">
        <v>407</v>
      </c>
      <c r="C1108" s="115" t="s">
        <v>258</v>
      </c>
      <c r="D1108" s="116">
        <v>2</v>
      </c>
    </row>
    <row r="1109" spans="1:4">
      <c r="A1109" s="113">
        <v>945</v>
      </c>
      <c r="B1109" s="114">
        <v>408</v>
      </c>
      <c r="C1109" s="115" t="s">
        <v>258</v>
      </c>
      <c r="D1109" s="116">
        <v>1</v>
      </c>
    </row>
    <row r="1110" spans="1:4">
      <c r="A1110" s="113">
        <v>945</v>
      </c>
      <c r="B1110" s="114">
        <v>409</v>
      </c>
      <c r="C1110" s="115" t="s">
        <v>258</v>
      </c>
      <c r="D1110" s="116">
        <v>2</v>
      </c>
    </row>
    <row r="1111" spans="1:4">
      <c r="A1111" s="113">
        <v>946</v>
      </c>
      <c r="B1111" s="114">
        <v>410</v>
      </c>
      <c r="C1111" s="115" t="s">
        <v>258</v>
      </c>
      <c r="D1111" s="116">
        <v>1</v>
      </c>
    </row>
    <row r="1112" spans="1:4">
      <c r="A1112" s="113">
        <v>946</v>
      </c>
      <c r="B1112" s="114">
        <v>411</v>
      </c>
      <c r="C1112" s="115" t="s">
        <v>258</v>
      </c>
      <c r="D1112" s="116">
        <v>2</v>
      </c>
    </row>
    <row r="1113" spans="1:4">
      <c r="A1113" s="113">
        <v>947</v>
      </c>
      <c r="B1113" s="114">
        <v>412</v>
      </c>
      <c r="C1113" s="115" t="s">
        <v>419</v>
      </c>
      <c r="D1113" s="116">
        <v>2</v>
      </c>
    </row>
    <row r="1114" spans="1:4">
      <c r="A1114" s="113">
        <v>947</v>
      </c>
      <c r="B1114" s="114">
        <v>413</v>
      </c>
      <c r="C1114" s="115" t="s">
        <v>419</v>
      </c>
      <c r="D1114" s="116">
        <v>1</v>
      </c>
    </row>
    <row r="1115" spans="1:4">
      <c r="A1115" s="113">
        <v>947</v>
      </c>
      <c r="B1115" s="114">
        <v>414</v>
      </c>
      <c r="C1115" s="115" t="s">
        <v>419</v>
      </c>
      <c r="D1115" s="116">
        <v>1</v>
      </c>
    </row>
    <row r="1116" spans="1:4">
      <c r="A1116" s="113">
        <v>948</v>
      </c>
      <c r="B1116" s="114">
        <v>415</v>
      </c>
      <c r="C1116" s="115" t="s">
        <v>420</v>
      </c>
      <c r="D1116" s="116" t="s">
        <v>467</v>
      </c>
    </row>
    <row r="1117" spans="1:4">
      <c r="A1117" s="113">
        <v>948</v>
      </c>
      <c r="B1117" s="114">
        <v>416</v>
      </c>
      <c r="C1117" s="115" t="s">
        <v>420</v>
      </c>
      <c r="D1117" s="116">
        <v>1</v>
      </c>
    </row>
    <row r="1118" spans="1:4">
      <c r="A1118" s="113">
        <v>949</v>
      </c>
      <c r="B1118" s="114">
        <v>417</v>
      </c>
      <c r="C1118" s="115" t="s">
        <v>499</v>
      </c>
      <c r="D1118" s="116">
        <v>1</v>
      </c>
    </row>
    <row r="1119" spans="1:4">
      <c r="A1119" s="113">
        <v>949</v>
      </c>
      <c r="B1119" s="114">
        <v>418</v>
      </c>
      <c r="C1119" s="115" t="s">
        <v>499</v>
      </c>
      <c r="D1119" s="116">
        <v>2</v>
      </c>
    </row>
    <row r="1120" spans="1:4">
      <c r="A1120" s="113">
        <v>950</v>
      </c>
      <c r="B1120" s="114">
        <v>419</v>
      </c>
      <c r="C1120" s="115" t="s">
        <v>500</v>
      </c>
      <c r="D1120" s="116" t="s">
        <v>220</v>
      </c>
    </row>
    <row r="1121" spans="1:4">
      <c r="A1121" s="113">
        <v>951</v>
      </c>
      <c r="B1121" s="114">
        <v>420</v>
      </c>
      <c r="C1121" s="115" t="s">
        <v>501</v>
      </c>
      <c r="D1121" s="116" t="s">
        <v>220</v>
      </c>
    </row>
    <row r="1122" spans="1:4">
      <c r="A1122" s="113">
        <v>952</v>
      </c>
      <c r="B1122" s="114">
        <v>421</v>
      </c>
      <c r="C1122" s="115" t="s">
        <v>502</v>
      </c>
      <c r="D1122" s="116">
        <v>1</v>
      </c>
    </row>
    <row r="1123" spans="1:4">
      <c r="A1123" s="113">
        <v>952</v>
      </c>
      <c r="B1123" s="114">
        <v>422</v>
      </c>
      <c r="C1123" s="115" t="s">
        <v>502</v>
      </c>
      <c r="D1123" s="116">
        <v>2</v>
      </c>
    </row>
    <row r="1124" spans="1:4">
      <c r="A1124" s="113">
        <v>953</v>
      </c>
      <c r="B1124" s="114">
        <v>423</v>
      </c>
      <c r="C1124" s="115" t="s">
        <v>421</v>
      </c>
      <c r="D1124" s="116">
        <v>1</v>
      </c>
    </row>
    <row r="1125" spans="1:4">
      <c r="A1125" s="113">
        <v>953</v>
      </c>
      <c r="B1125" s="114">
        <v>424</v>
      </c>
      <c r="C1125" s="115" t="s">
        <v>421</v>
      </c>
      <c r="D1125" s="116" t="s">
        <v>465</v>
      </c>
    </row>
    <row r="1126" spans="1:4">
      <c r="A1126" s="113">
        <v>954</v>
      </c>
      <c r="B1126" s="114">
        <v>425</v>
      </c>
      <c r="C1126" s="115" t="s">
        <v>422</v>
      </c>
      <c r="D1126" s="116" t="s">
        <v>467</v>
      </c>
    </row>
    <row r="1127" spans="1:4">
      <c r="A1127" s="113">
        <v>954</v>
      </c>
      <c r="B1127" s="114">
        <v>426</v>
      </c>
      <c r="C1127" s="115" t="s">
        <v>422</v>
      </c>
      <c r="D1127" s="116" t="s">
        <v>465</v>
      </c>
    </row>
    <row r="1128" spans="1:4">
      <c r="A1128" s="113">
        <v>954</v>
      </c>
      <c r="B1128" s="114">
        <v>427</v>
      </c>
      <c r="C1128" s="115" t="s">
        <v>422</v>
      </c>
      <c r="D1128" s="116" t="s">
        <v>465</v>
      </c>
    </row>
    <row r="1129" spans="1:4">
      <c r="A1129" s="113">
        <v>955</v>
      </c>
      <c r="B1129" s="114">
        <v>206</v>
      </c>
      <c r="C1129" s="115" t="s">
        <v>423</v>
      </c>
      <c r="D1129" s="116">
        <v>2</v>
      </c>
    </row>
    <row r="1130" spans="1:4">
      <c r="A1130" s="113">
        <v>955</v>
      </c>
      <c r="B1130" s="114">
        <v>428</v>
      </c>
      <c r="C1130" s="115" t="s">
        <v>423</v>
      </c>
      <c r="D1130" s="116">
        <v>1</v>
      </c>
    </row>
    <row r="1131" spans="1:4">
      <c r="A1131" s="113">
        <v>955</v>
      </c>
      <c r="B1131" s="114">
        <v>429</v>
      </c>
      <c r="C1131" s="115" t="s">
        <v>423</v>
      </c>
      <c r="D1131" s="116">
        <v>2</v>
      </c>
    </row>
    <row r="1132" spans="1:4">
      <c r="A1132" s="113">
        <v>955</v>
      </c>
      <c r="B1132" s="114">
        <v>430</v>
      </c>
      <c r="C1132" s="115" t="s">
        <v>423</v>
      </c>
      <c r="D1132" s="116">
        <v>1</v>
      </c>
    </row>
    <row r="1133" spans="1:4">
      <c r="A1133" s="113">
        <v>956</v>
      </c>
      <c r="B1133" s="114">
        <v>160</v>
      </c>
      <c r="C1133" s="115" t="s">
        <v>424</v>
      </c>
      <c r="D1133" s="116">
        <v>2</v>
      </c>
    </row>
    <row r="1134" spans="1:4">
      <c r="A1134" s="113">
        <v>956</v>
      </c>
      <c r="B1134" s="114">
        <v>427</v>
      </c>
      <c r="C1134" s="115" t="s">
        <v>424</v>
      </c>
      <c r="D1134" s="116">
        <v>1</v>
      </c>
    </row>
    <row r="1135" spans="1:4">
      <c r="A1135" s="113">
        <v>956</v>
      </c>
      <c r="B1135" s="114">
        <v>431</v>
      </c>
      <c r="C1135" s="115" t="s">
        <v>424</v>
      </c>
      <c r="D1135" s="116">
        <v>2</v>
      </c>
    </row>
    <row r="1136" spans="1:4">
      <c r="A1136" s="113">
        <v>956</v>
      </c>
      <c r="B1136" s="114">
        <v>432</v>
      </c>
      <c r="C1136" s="115" t="s">
        <v>424</v>
      </c>
      <c r="D1136" s="116">
        <v>1</v>
      </c>
    </row>
    <row r="1137" spans="1:4">
      <c r="A1137" s="113">
        <v>957</v>
      </c>
      <c r="B1137" s="114">
        <v>432</v>
      </c>
      <c r="C1137" s="115" t="s">
        <v>425</v>
      </c>
      <c r="D1137" s="116">
        <v>1</v>
      </c>
    </row>
    <row r="1138" spans="1:4">
      <c r="A1138" s="113">
        <v>957</v>
      </c>
      <c r="B1138" s="114">
        <v>433</v>
      </c>
      <c r="C1138" s="115" t="s">
        <v>425</v>
      </c>
      <c r="D1138" s="116">
        <v>2</v>
      </c>
    </row>
    <row r="1139" spans="1:4">
      <c r="A1139" s="113">
        <v>958</v>
      </c>
      <c r="B1139" s="114">
        <v>434</v>
      </c>
      <c r="C1139" s="115" t="s">
        <v>426</v>
      </c>
      <c r="D1139" s="116">
        <v>2</v>
      </c>
    </row>
    <row r="1140" spans="1:4">
      <c r="A1140" s="113">
        <v>958</v>
      </c>
      <c r="B1140" s="114">
        <v>435</v>
      </c>
      <c r="C1140" s="115" t="s">
        <v>426</v>
      </c>
      <c r="D1140" s="116">
        <v>1</v>
      </c>
    </row>
    <row r="1141" spans="1:4">
      <c r="A1141" s="113">
        <v>959</v>
      </c>
      <c r="B1141" s="114">
        <v>160</v>
      </c>
      <c r="C1141" s="115" t="s">
        <v>427</v>
      </c>
      <c r="D1141" s="116">
        <v>2</v>
      </c>
    </row>
    <row r="1142" spans="1:4">
      <c r="A1142" s="113">
        <v>959</v>
      </c>
      <c r="B1142" s="114">
        <v>432</v>
      </c>
      <c r="C1142" s="115" t="s">
        <v>427</v>
      </c>
      <c r="D1142" s="116">
        <v>1</v>
      </c>
    </row>
    <row r="1143" spans="1:4">
      <c r="A1143" s="113">
        <v>959</v>
      </c>
      <c r="B1143" s="114">
        <v>436</v>
      </c>
      <c r="C1143" s="115" t="s">
        <v>427</v>
      </c>
      <c r="D1143" s="116">
        <v>2</v>
      </c>
    </row>
    <row r="1144" spans="1:4">
      <c r="A1144" s="113">
        <v>960</v>
      </c>
      <c r="B1144" s="114">
        <v>160</v>
      </c>
      <c r="C1144" s="115" t="s">
        <v>428</v>
      </c>
      <c r="D1144" s="116">
        <v>2</v>
      </c>
    </row>
    <row r="1145" spans="1:4">
      <c r="A1145" s="113">
        <v>960</v>
      </c>
      <c r="B1145" s="114">
        <v>435</v>
      </c>
      <c r="C1145" s="115" t="s">
        <v>428</v>
      </c>
      <c r="D1145" s="116">
        <v>1</v>
      </c>
    </row>
    <row r="1146" spans="1:4">
      <c r="A1146" s="113">
        <v>960</v>
      </c>
      <c r="B1146" s="114">
        <v>441</v>
      </c>
      <c r="C1146" s="115" t="s">
        <v>428</v>
      </c>
      <c r="D1146" s="116">
        <v>1</v>
      </c>
    </row>
    <row r="1147" spans="1:4">
      <c r="A1147" s="113">
        <v>961</v>
      </c>
      <c r="B1147" s="114">
        <v>427</v>
      </c>
      <c r="C1147" s="115" t="s">
        <v>429</v>
      </c>
      <c r="D1147" s="116">
        <v>1</v>
      </c>
    </row>
    <row r="1148" spans="1:4">
      <c r="A1148" s="113">
        <v>961</v>
      </c>
      <c r="B1148" s="114">
        <v>432</v>
      </c>
      <c r="C1148" s="115" t="s">
        <v>429</v>
      </c>
      <c r="D1148" s="116">
        <v>1</v>
      </c>
    </row>
    <row r="1149" spans="1:4">
      <c r="A1149" s="113">
        <v>961</v>
      </c>
      <c r="B1149" s="114">
        <v>437</v>
      </c>
      <c r="C1149" s="115" t="s">
        <v>429</v>
      </c>
      <c r="D1149" s="116">
        <v>2</v>
      </c>
    </row>
    <row r="1150" spans="1:4">
      <c r="A1150" s="113">
        <v>962</v>
      </c>
      <c r="B1150" s="114">
        <v>427</v>
      </c>
      <c r="C1150" s="115" t="s">
        <v>430</v>
      </c>
      <c r="D1150" s="116">
        <v>1</v>
      </c>
    </row>
    <row r="1151" spans="1:4">
      <c r="A1151" s="113">
        <v>962</v>
      </c>
      <c r="B1151" s="114">
        <v>435</v>
      </c>
      <c r="C1151" s="115" t="s">
        <v>430</v>
      </c>
      <c r="D1151" s="116">
        <v>1</v>
      </c>
    </row>
    <row r="1152" spans="1:4">
      <c r="A1152" s="113">
        <v>962</v>
      </c>
      <c r="B1152" s="114">
        <v>438</v>
      </c>
      <c r="C1152" s="115" t="s">
        <v>430</v>
      </c>
      <c r="D1152" s="116">
        <v>2</v>
      </c>
    </row>
    <row r="1153" spans="1:4">
      <c r="A1153" s="113">
        <v>963</v>
      </c>
      <c r="B1153" s="114">
        <v>160</v>
      </c>
      <c r="C1153" s="115" t="s">
        <v>431</v>
      </c>
      <c r="D1153" s="116">
        <v>2</v>
      </c>
    </row>
    <row r="1154" spans="1:4">
      <c r="A1154" s="113">
        <v>963</v>
      </c>
      <c r="B1154" s="114">
        <v>427</v>
      </c>
      <c r="C1154" s="115" t="s">
        <v>431</v>
      </c>
      <c r="D1154" s="116">
        <v>1</v>
      </c>
    </row>
    <row r="1155" spans="1:4">
      <c r="A1155" s="113">
        <v>963</v>
      </c>
      <c r="B1155" s="114">
        <v>435</v>
      </c>
      <c r="C1155" s="115" t="s">
        <v>431</v>
      </c>
      <c r="D1155" s="116">
        <v>1</v>
      </c>
    </row>
    <row r="1156" spans="1:4">
      <c r="A1156" s="113">
        <v>963</v>
      </c>
      <c r="B1156" s="114">
        <v>439</v>
      </c>
      <c r="C1156" s="115" t="s">
        <v>431</v>
      </c>
      <c r="D1156" s="116">
        <v>2</v>
      </c>
    </row>
    <row r="1157" spans="1:4">
      <c r="A1157" s="113">
        <v>964</v>
      </c>
      <c r="B1157" s="114">
        <v>160</v>
      </c>
      <c r="C1157" s="115" t="s">
        <v>432</v>
      </c>
      <c r="D1157" s="116">
        <v>2</v>
      </c>
    </row>
    <row r="1158" spans="1:4">
      <c r="A1158" s="113">
        <v>964</v>
      </c>
      <c r="B1158" s="114">
        <v>431</v>
      </c>
      <c r="C1158" s="115" t="s">
        <v>432</v>
      </c>
      <c r="D1158" s="116">
        <v>2</v>
      </c>
    </row>
    <row r="1159" spans="1:4">
      <c r="A1159" s="113">
        <v>964</v>
      </c>
      <c r="B1159" s="114">
        <v>440</v>
      </c>
      <c r="C1159" s="115" t="s">
        <v>432</v>
      </c>
      <c r="D1159" s="116">
        <v>1</v>
      </c>
    </row>
    <row r="1160" spans="1:4">
      <c r="A1160" s="113">
        <v>965</v>
      </c>
      <c r="B1160" s="114">
        <v>194</v>
      </c>
      <c r="C1160" s="115" t="s">
        <v>433</v>
      </c>
      <c r="D1160" s="116">
        <v>2</v>
      </c>
    </row>
    <row r="1161" spans="1:4">
      <c r="A1161" s="113">
        <v>965</v>
      </c>
      <c r="B1161" s="114">
        <v>489</v>
      </c>
      <c r="C1161" s="115" t="s">
        <v>433</v>
      </c>
      <c r="D1161" s="116">
        <v>1</v>
      </c>
    </row>
    <row r="1162" spans="1:4">
      <c r="A1162" s="113">
        <v>965</v>
      </c>
      <c r="B1162" s="114">
        <v>500</v>
      </c>
      <c r="C1162" s="115" t="s">
        <v>433</v>
      </c>
      <c r="D1162" s="116">
        <v>2</v>
      </c>
    </row>
    <row r="1163" spans="1:4">
      <c r="A1163" s="113">
        <v>966</v>
      </c>
      <c r="B1163" s="114">
        <v>488</v>
      </c>
      <c r="C1163" s="115" t="s">
        <v>280</v>
      </c>
      <c r="D1163" s="116" t="s">
        <v>220</v>
      </c>
    </row>
    <row r="1164" spans="1:4">
      <c r="A1164" s="113">
        <v>967</v>
      </c>
      <c r="B1164" s="114">
        <v>442</v>
      </c>
      <c r="C1164" s="115" t="s">
        <v>292</v>
      </c>
      <c r="D1164" s="116">
        <v>1</v>
      </c>
    </row>
    <row r="1165" spans="1:4">
      <c r="A1165" s="113">
        <v>967</v>
      </c>
      <c r="B1165" s="114">
        <v>443</v>
      </c>
      <c r="C1165" s="115" t="s">
        <v>292</v>
      </c>
      <c r="D1165" s="116">
        <v>2</v>
      </c>
    </row>
    <row r="1166" spans="1:4">
      <c r="A1166" s="113">
        <v>968</v>
      </c>
      <c r="B1166" s="114">
        <v>444</v>
      </c>
      <c r="C1166" s="115" t="s">
        <v>292</v>
      </c>
      <c r="D1166" s="116">
        <v>1</v>
      </c>
    </row>
    <row r="1167" spans="1:4">
      <c r="A1167" s="113">
        <v>969</v>
      </c>
      <c r="B1167" s="114">
        <v>443</v>
      </c>
      <c r="C1167" s="115" t="s">
        <v>433</v>
      </c>
      <c r="D1167" s="116">
        <v>2</v>
      </c>
    </row>
    <row r="1168" spans="1:4">
      <c r="A1168" s="113">
        <v>969</v>
      </c>
      <c r="B1168" s="114">
        <v>489</v>
      </c>
      <c r="C1168" s="115" t="s">
        <v>433</v>
      </c>
      <c r="D1168" s="116">
        <v>1</v>
      </c>
    </row>
    <row r="1169" spans="1:4">
      <c r="A1169" s="113">
        <v>969</v>
      </c>
      <c r="B1169" s="114">
        <v>501</v>
      </c>
      <c r="C1169" s="115" t="s">
        <v>433</v>
      </c>
      <c r="D1169" s="116">
        <v>1</v>
      </c>
    </row>
    <row r="1170" spans="1:4">
      <c r="A1170" s="113">
        <v>970</v>
      </c>
      <c r="B1170" s="114">
        <v>447</v>
      </c>
      <c r="C1170" s="115" t="s">
        <v>246</v>
      </c>
      <c r="D1170" s="116">
        <v>2</v>
      </c>
    </row>
    <row r="1171" spans="1:4">
      <c r="A1171" s="113">
        <v>970</v>
      </c>
      <c r="B1171" s="114">
        <v>448</v>
      </c>
      <c r="C1171" s="115" t="s">
        <v>246</v>
      </c>
      <c r="D1171" s="116">
        <v>1</v>
      </c>
    </row>
    <row r="1172" spans="1:4">
      <c r="A1172" s="113">
        <v>971</v>
      </c>
      <c r="B1172" s="114">
        <v>492</v>
      </c>
      <c r="C1172" s="115" t="s">
        <v>434</v>
      </c>
      <c r="D1172" s="116">
        <v>2</v>
      </c>
    </row>
    <row r="1173" spans="1:4">
      <c r="A1173" s="113">
        <v>971</v>
      </c>
      <c r="B1173" s="114">
        <v>493</v>
      </c>
      <c r="C1173" s="115" t="s">
        <v>434</v>
      </c>
      <c r="D1173" s="116">
        <v>1</v>
      </c>
    </row>
    <row r="1174" spans="1:4">
      <c r="A1174" s="113">
        <v>971</v>
      </c>
      <c r="B1174" s="114">
        <v>494</v>
      </c>
      <c r="C1174" s="115" t="s">
        <v>434</v>
      </c>
      <c r="D1174" s="116">
        <v>1</v>
      </c>
    </row>
    <row r="1175" spans="1:4">
      <c r="A1175" s="113">
        <v>972</v>
      </c>
      <c r="B1175" s="114">
        <v>502</v>
      </c>
      <c r="C1175" s="115" t="s">
        <v>468</v>
      </c>
      <c r="D1175" s="116">
        <v>1</v>
      </c>
    </row>
    <row r="1176" spans="1:4">
      <c r="A1176" s="113">
        <v>972</v>
      </c>
      <c r="B1176" s="114">
        <v>503</v>
      </c>
      <c r="C1176" s="115" t="s">
        <v>468</v>
      </c>
      <c r="D1176" s="116" t="s">
        <v>467</v>
      </c>
    </row>
    <row r="1177" spans="1:4">
      <c r="A1177" s="113">
        <v>973</v>
      </c>
      <c r="B1177" s="114">
        <v>453</v>
      </c>
      <c r="C1177" s="115" t="s">
        <v>290</v>
      </c>
      <c r="D1177" s="116">
        <v>1</v>
      </c>
    </row>
    <row r="1178" spans="1:4">
      <c r="A1178" s="113">
        <v>973</v>
      </c>
      <c r="B1178" s="114">
        <v>454</v>
      </c>
      <c r="C1178" s="115" t="s">
        <v>290</v>
      </c>
      <c r="D1178" s="116">
        <v>2</v>
      </c>
    </row>
    <row r="1179" spans="1:4">
      <c r="A1179" s="113">
        <v>974</v>
      </c>
      <c r="B1179" s="114">
        <v>455</v>
      </c>
      <c r="C1179" s="115" t="s">
        <v>316</v>
      </c>
      <c r="D1179" s="116">
        <v>2</v>
      </c>
    </row>
    <row r="1180" spans="1:4">
      <c r="A1180" s="113">
        <v>975</v>
      </c>
      <c r="B1180" s="114">
        <v>504</v>
      </c>
      <c r="C1180" s="115" t="s">
        <v>503</v>
      </c>
      <c r="D1180" s="116">
        <v>1</v>
      </c>
    </row>
    <row r="1181" spans="1:4">
      <c r="A1181" s="113">
        <v>975</v>
      </c>
      <c r="B1181" s="114">
        <v>505</v>
      </c>
      <c r="C1181" s="115" t="s">
        <v>503</v>
      </c>
      <c r="D1181" s="116">
        <v>2</v>
      </c>
    </row>
    <row r="1182" spans="1:4">
      <c r="A1182" s="113">
        <v>976</v>
      </c>
      <c r="B1182" s="114">
        <v>506</v>
      </c>
      <c r="C1182" s="115" t="s">
        <v>504</v>
      </c>
      <c r="D1182" s="116">
        <v>1</v>
      </c>
    </row>
    <row r="1183" spans="1:4">
      <c r="A1183" s="113">
        <v>976</v>
      </c>
      <c r="B1183" s="114">
        <v>507</v>
      </c>
      <c r="C1183" s="115" t="s">
        <v>504</v>
      </c>
      <c r="D1183" s="116">
        <v>2</v>
      </c>
    </row>
    <row r="1184" spans="1:4">
      <c r="A1184" s="113">
        <v>978</v>
      </c>
      <c r="B1184" s="114">
        <v>462</v>
      </c>
      <c r="C1184" s="115" t="s">
        <v>274</v>
      </c>
      <c r="D1184" s="116" t="s">
        <v>220</v>
      </c>
    </row>
    <row r="1185" spans="1:4">
      <c r="A1185" s="113">
        <v>979</v>
      </c>
      <c r="B1185" s="114">
        <v>463</v>
      </c>
      <c r="C1185" s="115" t="s">
        <v>313</v>
      </c>
      <c r="D1185" s="116" t="s">
        <v>460</v>
      </c>
    </row>
    <row r="1186" spans="1:4">
      <c r="A1186" s="113">
        <v>980</v>
      </c>
      <c r="B1186" s="114">
        <v>466</v>
      </c>
      <c r="C1186" s="115" t="s">
        <v>435</v>
      </c>
      <c r="D1186" s="116">
        <v>2</v>
      </c>
    </row>
    <row r="1187" spans="1:4">
      <c r="A1187" s="113">
        <v>980</v>
      </c>
      <c r="B1187" s="114">
        <v>467</v>
      </c>
      <c r="C1187" s="115" t="s">
        <v>435</v>
      </c>
      <c r="D1187" s="116">
        <v>1</v>
      </c>
    </row>
    <row r="1188" spans="1:4">
      <c r="A1188" s="113">
        <v>981</v>
      </c>
      <c r="B1188" s="114">
        <v>468</v>
      </c>
      <c r="C1188" s="115" t="s">
        <v>436</v>
      </c>
      <c r="D1188" s="116" t="s">
        <v>220</v>
      </c>
    </row>
    <row r="1189" spans="1:4">
      <c r="A1189" s="113">
        <v>982</v>
      </c>
      <c r="B1189" s="114">
        <v>508</v>
      </c>
      <c r="C1189" s="115" t="s">
        <v>505</v>
      </c>
      <c r="D1189" s="116">
        <v>2</v>
      </c>
    </row>
    <row r="1190" spans="1:4">
      <c r="A1190" s="113">
        <v>982</v>
      </c>
      <c r="B1190" s="114">
        <v>509</v>
      </c>
      <c r="C1190" s="115" t="s">
        <v>505</v>
      </c>
      <c r="D1190" s="116">
        <v>1</v>
      </c>
    </row>
    <row r="1191" spans="1:4">
      <c r="A1191" s="113">
        <v>983</v>
      </c>
      <c r="B1191" s="114">
        <v>510</v>
      </c>
      <c r="C1191" s="115" t="s">
        <v>506</v>
      </c>
      <c r="D1191" s="116">
        <v>2</v>
      </c>
    </row>
    <row r="1192" spans="1:4">
      <c r="A1192" s="113">
        <v>983</v>
      </c>
      <c r="B1192" s="114">
        <v>511</v>
      </c>
      <c r="C1192" s="115" t="s">
        <v>506</v>
      </c>
      <c r="D1192" s="116">
        <v>1</v>
      </c>
    </row>
    <row r="1193" spans="1:4" s="146" customFormat="1">
      <c r="A1193" s="113">
        <v>984</v>
      </c>
      <c r="B1193" s="114">
        <v>512</v>
      </c>
      <c r="C1193" s="115" t="s">
        <v>557</v>
      </c>
      <c r="D1193" s="116">
        <v>1</v>
      </c>
    </row>
    <row r="1194" spans="1:4" s="146" customFormat="1">
      <c r="A1194" s="113">
        <v>984</v>
      </c>
      <c r="B1194" s="114">
        <v>513</v>
      </c>
      <c r="C1194" s="115" t="s">
        <v>557</v>
      </c>
      <c r="D1194" s="116">
        <v>2</v>
      </c>
    </row>
    <row r="1195" spans="1:4" s="146" customFormat="1">
      <c r="A1195" s="113">
        <v>985</v>
      </c>
      <c r="B1195" s="114">
        <v>514</v>
      </c>
      <c r="C1195" s="115" t="s">
        <v>558</v>
      </c>
      <c r="D1195" s="116">
        <v>1</v>
      </c>
    </row>
    <row r="1196" spans="1:4" s="146" customFormat="1">
      <c r="A1196" s="113">
        <v>985</v>
      </c>
      <c r="B1196" s="114">
        <v>515</v>
      </c>
      <c r="C1196" s="115" t="s">
        <v>558</v>
      </c>
      <c r="D1196" s="116">
        <v>2</v>
      </c>
    </row>
    <row r="1197" spans="1:4">
      <c r="A1197" s="113">
        <v>989</v>
      </c>
      <c r="B1197" s="114">
        <v>475</v>
      </c>
      <c r="C1197" s="115" t="s">
        <v>329</v>
      </c>
      <c r="D1197" s="116">
        <v>2</v>
      </c>
    </row>
    <row r="1198" spans="1:4">
      <c r="A1198" s="113">
        <v>989</v>
      </c>
      <c r="B1198" s="114">
        <v>476</v>
      </c>
      <c r="C1198" s="115" t="s">
        <v>329</v>
      </c>
      <c r="D1198" s="116">
        <v>1</v>
      </c>
    </row>
    <row r="1199" spans="1:4">
      <c r="A1199" s="113">
        <v>990</v>
      </c>
      <c r="B1199" s="114">
        <v>477</v>
      </c>
      <c r="C1199" s="115" t="s">
        <v>330</v>
      </c>
      <c r="D1199" s="116" t="s">
        <v>220</v>
      </c>
    </row>
    <row r="1200" spans="1:4">
      <c r="A1200" s="113">
        <v>991</v>
      </c>
      <c r="B1200" s="114">
        <v>478</v>
      </c>
      <c r="C1200" s="115" t="s">
        <v>280</v>
      </c>
      <c r="D1200" s="116" t="s">
        <v>220</v>
      </c>
    </row>
    <row r="1201" spans="1:4">
      <c r="A1201" s="113">
        <v>996</v>
      </c>
      <c r="B1201" s="114">
        <v>485</v>
      </c>
      <c r="C1201" s="115" t="s">
        <v>360</v>
      </c>
      <c r="D1201" s="116">
        <v>2</v>
      </c>
    </row>
    <row r="1202" spans="1:4">
      <c r="A1202" s="113">
        <v>996</v>
      </c>
      <c r="B1202" s="114">
        <v>486</v>
      </c>
      <c r="C1202" s="115" t="s">
        <v>360</v>
      </c>
      <c r="D1202" s="116">
        <v>1</v>
      </c>
    </row>
    <row r="1203" spans="1:4">
      <c r="A1203" s="113">
        <v>996</v>
      </c>
      <c r="B1203" s="114">
        <v>487</v>
      </c>
      <c r="C1203" s="115" t="s">
        <v>360</v>
      </c>
      <c r="D1203" s="116">
        <v>2</v>
      </c>
    </row>
    <row r="1204" spans="1:4">
      <c r="A1204" s="113">
        <v>997</v>
      </c>
      <c r="B1204" s="114">
        <v>490</v>
      </c>
      <c r="C1204" s="115" t="s">
        <v>437</v>
      </c>
      <c r="D1204" s="116" t="s">
        <v>467</v>
      </c>
    </row>
    <row r="1205" spans="1:4">
      <c r="A1205" s="113">
        <v>997</v>
      </c>
      <c r="B1205" s="114">
        <v>491</v>
      </c>
      <c r="C1205" s="115" t="s">
        <v>437</v>
      </c>
      <c r="D1205" s="116">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workbookViewId="0">
      <selection activeCell="B1" sqref="B1"/>
    </sheetView>
  </sheetViews>
  <sheetFormatPr defaultRowHeight="12.75"/>
  <cols>
    <col min="1" max="1" width="2.42578125" style="123" customWidth="1"/>
    <col min="2" max="2" width="33.7109375" style="123" customWidth="1"/>
    <col min="3" max="4" width="14.140625" style="123" customWidth="1"/>
    <col min="5" max="9" width="12.140625" style="123" customWidth="1"/>
    <col min="10" max="10" width="5.5703125" style="123" customWidth="1"/>
    <col min="11" max="11" width="5.28515625" style="123" customWidth="1"/>
    <col min="12" max="12" width="35.28515625" style="123" customWidth="1"/>
    <col min="13" max="20" width="11.7109375" style="123" customWidth="1"/>
    <col min="21" max="16384" width="9.140625" style="123"/>
  </cols>
  <sheetData>
    <row r="1" spans="1:156">
      <c r="B1" s="107" t="s">
        <v>88</v>
      </c>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row>
    <row r="2" spans="1:156" s="125" customFormat="1" ht="21.75" customHeight="1">
      <c r="B2" s="312" t="str">
        <f>Overview!B4&amp; " - Effective from "&amp;Overview!D4&amp;" - "&amp;Overview!E4</f>
        <v>Scottish Hydro Electric Power Distribution plc - Effective from 1 April 2020 - Final</v>
      </c>
      <c r="C2" s="313"/>
      <c r="D2" s="313"/>
      <c r="E2" s="313"/>
      <c r="F2" s="313"/>
      <c r="G2" s="313"/>
      <c r="H2" s="313"/>
      <c r="I2" s="313"/>
      <c r="J2" s="313"/>
      <c r="K2" s="313"/>
      <c r="L2" s="313"/>
      <c r="M2" s="313"/>
      <c r="N2" s="313"/>
      <c r="O2" s="313"/>
      <c r="P2" s="313"/>
      <c r="Q2" s="313"/>
      <c r="R2" s="313"/>
      <c r="S2" s="313"/>
      <c r="T2" s="31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row>
    <row r="3" spans="1:156" s="127" customFormat="1" ht="9" customHeight="1">
      <c r="A3" s="126"/>
      <c r="B3" s="126"/>
      <c r="C3" s="126"/>
      <c r="D3" s="126"/>
      <c r="E3" s="126"/>
      <c r="F3" s="126"/>
      <c r="G3" s="126"/>
      <c r="H3" s="126"/>
      <c r="I3" s="126"/>
      <c r="J3" s="126"/>
      <c r="K3" s="126"/>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row>
    <row r="4" spans="1:156" ht="26.25" customHeight="1">
      <c r="B4" s="318" t="s">
        <v>512</v>
      </c>
      <c r="C4" s="319"/>
      <c r="D4" s="319"/>
      <c r="E4" s="319"/>
      <c r="F4" s="319"/>
      <c r="G4" s="319"/>
      <c r="H4" s="319"/>
      <c r="I4" s="320"/>
      <c r="L4" s="318" t="s">
        <v>528</v>
      </c>
      <c r="M4" s="319"/>
      <c r="N4" s="319"/>
      <c r="O4" s="319"/>
      <c r="P4" s="319"/>
      <c r="Q4" s="319"/>
      <c r="R4" s="319"/>
      <c r="S4" s="319"/>
      <c r="T4" s="320"/>
    </row>
    <row r="5" spans="1:156" ht="18" customHeight="1">
      <c r="B5" s="322" t="s">
        <v>549</v>
      </c>
      <c r="C5" s="322"/>
      <c r="D5" s="322"/>
      <c r="E5" s="322"/>
      <c r="F5" s="322"/>
      <c r="G5" s="322"/>
      <c r="H5" s="322"/>
      <c r="I5" s="322"/>
      <c r="L5" s="322" t="s">
        <v>551</v>
      </c>
      <c r="M5" s="322"/>
      <c r="N5" s="322"/>
      <c r="O5" s="322"/>
      <c r="P5" s="322"/>
      <c r="Q5" s="322"/>
      <c r="R5" s="322"/>
      <c r="S5" s="322"/>
      <c r="T5" s="322"/>
    </row>
    <row r="6" spans="1:156" s="128" customFormat="1" ht="27.75" customHeight="1">
      <c r="B6" s="321" t="s">
        <v>555</v>
      </c>
      <c r="C6" s="321"/>
      <c r="D6" s="321"/>
      <c r="E6" s="321"/>
      <c r="F6" s="321"/>
      <c r="G6" s="321"/>
      <c r="H6" s="321"/>
      <c r="I6" s="321"/>
      <c r="L6" s="321" t="s">
        <v>556</v>
      </c>
      <c r="M6" s="321"/>
      <c r="N6" s="321"/>
      <c r="O6" s="321"/>
      <c r="P6" s="321"/>
      <c r="Q6" s="321"/>
      <c r="R6" s="321"/>
      <c r="S6" s="321"/>
      <c r="T6" s="321"/>
    </row>
    <row r="7" spans="1:156" ht="18" customHeight="1">
      <c r="B7" s="322" t="s">
        <v>550</v>
      </c>
      <c r="C7" s="322"/>
      <c r="D7" s="322"/>
      <c r="E7" s="322"/>
      <c r="F7" s="322"/>
      <c r="G7" s="322"/>
      <c r="H7" s="322"/>
      <c r="I7" s="322"/>
      <c r="L7" s="322" t="s">
        <v>552</v>
      </c>
      <c r="M7" s="322"/>
      <c r="N7" s="322"/>
      <c r="O7" s="322"/>
      <c r="P7" s="322"/>
      <c r="Q7" s="322"/>
      <c r="R7" s="322"/>
      <c r="S7" s="322"/>
      <c r="T7" s="322"/>
    </row>
    <row r="8" spans="1:156" ht="8.25" customHeight="1"/>
    <row r="9" spans="1:156" ht="72" customHeight="1">
      <c r="B9" s="129" t="s">
        <v>553</v>
      </c>
      <c r="C9" s="130" t="str">
        <f>'Annex 1 LV and HV charges'!D13</f>
        <v>Unit charge 1 (NHH)
or red/black charge (HH)
p/kWh</v>
      </c>
      <c r="D9" s="130" t="str">
        <f>'Annex 1 LV and HV charges'!E13</f>
        <v>Unit charge 2 (NHH)
or amber/yellow charge (HH)
p/kWh</v>
      </c>
      <c r="E9" s="130" t="str">
        <f>'Annex 1 LV and HV charges'!F13</f>
        <v>Green charge(HH)
p/kWh</v>
      </c>
      <c r="F9" s="130" t="str">
        <f>'Annex 1 LV and HV charges'!G13</f>
        <v>Fixed charge p/MPAN/day</v>
      </c>
      <c r="G9" s="130" t="str">
        <f>'Annex 1 LV and HV charges'!H13</f>
        <v>Capacity charge p/kVA/day</v>
      </c>
      <c r="H9" s="130" t="str">
        <f>'Annex 1 LV and HV charges'!I13</f>
        <v>Exceeded capacity charge
p/kVA/day</v>
      </c>
      <c r="I9" s="130" t="str">
        <f>'Annex 1 LV and HV charges'!J13</f>
        <v>Reactive power charge
p/kVArh</v>
      </c>
      <c r="L9" s="129" t="s">
        <v>554</v>
      </c>
      <c r="M9" s="149" t="str">
        <f>'Annex 2 EHV charges'!F9</f>
        <v>Import
Super Red
unit charge
(p/kWh)</v>
      </c>
      <c r="N9" s="149" t="str">
        <f>'Annex 2 EHV charges'!G9</f>
        <v>Import
fixed charge
(p/day)</v>
      </c>
      <c r="O9" s="149" t="str">
        <f>'Annex 2 EHV charges'!H9</f>
        <v>Import
capacity charge
(p/kVA/day)</v>
      </c>
      <c r="P9" s="149" t="str">
        <f>'Annex 2 EHV charges'!I9</f>
        <v>Import
exceeded capacity charge
(p/kVA/day)</v>
      </c>
      <c r="Q9" s="150" t="str">
        <f>'Annex 2 EHV charges'!J9</f>
        <v>Export
Super Red
unit charge
(p/kWh)</v>
      </c>
      <c r="R9" s="150" t="str">
        <f>'Annex 2 EHV charges'!K9</f>
        <v>Export
fixed charge
(p/day)</v>
      </c>
      <c r="S9" s="150" t="str">
        <f>'Annex 2 EHV charges'!L9</f>
        <v>Export
capacity charge
(p/kVA/day)</v>
      </c>
      <c r="T9" s="150" t="str">
        <f>'Annex 2 EHV charges'!M9</f>
        <v>Export
exceeded capacity charge
(p/kVA/day)</v>
      </c>
    </row>
    <row r="10" spans="1:156" ht="30" customHeight="1">
      <c r="B10" s="117"/>
      <c r="C10" s="144" t="str">
        <f>IFERROR(VLOOKUP($B$10,'Annex 1 LV and HV charges'!$A:$K,4,FALSE),"")</f>
        <v/>
      </c>
      <c r="D10" s="145" t="str">
        <f>IFERROR(VLOOKUP($B$10,'Annex 1 LV and HV charges'!$A:$K,5,FALSE),"")</f>
        <v/>
      </c>
      <c r="E10" s="145" t="str">
        <f>IFERROR(VLOOKUP($B$10,'Annex 1 LV and HV charges'!$A:$K,6,FALSE),"")</f>
        <v/>
      </c>
      <c r="F10" s="119" t="str">
        <f>IFERROR(VLOOKUP($B$10,'Annex 1 LV and HV charges'!$A:$K,7,FALSE),"")</f>
        <v/>
      </c>
      <c r="G10" s="119" t="str">
        <f>IFERROR(VLOOKUP($B$10,'Annex 1 LV and HV charges'!$A:$K,8,FALSE),"")</f>
        <v/>
      </c>
      <c r="H10" s="119" t="str">
        <f>IFERROR(VLOOKUP($B$10,'Annex 1 LV and HV charges'!$A:$K,9,FALSE),"")</f>
        <v/>
      </c>
      <c r="I10" s="119" t="str">
        <f>IFERROR(VLOOKUP($B$10,'Annex 1 LV and HV charges'!$A:$K,10,FALSE),"")</f>
        <v/>
      </c>
      <c r="L10" s="117"/>
      <c r="M10" s="119">
        <f>IFERROR(VLOOKUP($L$10,'Annex 2 EHV charges'!$G:$M,2,FALSE),"")</f>
        <v>2.58</v>
      </c>
      <c r="N10" s="119">
        <f>IFERROR(VLOOKUP($L$10,'Annex 2 EHV charges'!$G:$M,3,FALSE),"")</f>
        <v>2.58</v>
      </c>
      <c r="O10" s="119">
        <f>IFERROR(VLOOKUP($L$10,'Annex 2 EHV charges'!$G:$M,4,FALSE),"")</f>
        <v>0</v>
      </c>
      <c r="P10" s="119">
        <f>IFERROR(VLOOKUP($L$10,'Annex 2 EHV charges'!$G:$M,5,FALSE),"")</f>
        <v>0</v>
      </c>
      <c r="Q10" s="132">
        <f>IFERROR(VLOOKUP($L$10,'Annex 2 EHV charges'!$G:$M,6,FALSE),"")</f>
        <v>0.05</v>
      </c>
      <c r="R10" s="132">
        <f>IFERROR(VLOOKUP($L$10,'Annex 2 EHV charges'!$G:$M,7,FALSE),"")</f>
        <v>0.05</v>
      </c>
      <c r="S10" s="132" t="str">
        <f>IFERROR(VLOOKUP($L$10,'Annex 2 EHV charges'!$G:$M,8,FALSE),"")</f>
        <v/>
      </c>
      <c r="T10" s="132" t="str">
        <f>IFERROR(VLOOKUP($L$10,'Annex 2 EHV charges'!$G:$M,9,FALSE),"")</f>
        <v/>
      </c>
    </row>
    <row r="11" spans="1:156" ht="7.5" customHeight="1"/>
    <row r="12" spans="1:156" ht="88.5" customHeight="1">
      <c r="B12" s="133" t="s">
        <v>515</v>
      </c>
      <c r="C12" s="130" t="s">
        <v>529</v>
      </c>
      <c r="D12" s="130" t="s">
        <v>530</v>
      </c>
      <c r="E12" s="130" t="s">
        <v>531</v>
      </c>
      <c r="F12" s="130" t="s">
        <v>516</v>
      </c>
      <c r="G12" s="130" t="s">
        <v>513</v>
      </c>
      <c r="H12" s="130" t="s">
        <v>691</v>
      </c>
      <c r="I12" s="130" t="s">
        <v>514</v>
      </c>
      <c r="L12" s="133" t="s">
        <v>515</v>
      </c>
      <c r="M12" s="130" t="s">
        <v>539</v>
      </c>
      <c r="N12" s="130" t="s">
        <v>516</v>
      </c>
      <c r="O12" s="130" t="s">
        <v>535</v>
      </c>
      <c r="P12" s="130" t="s">
        <v>691</v>
      </c>
      <c r="Q12" s="131" t="s">
        <v>537</v>
      </c>
      <c r="R12" s="131" t="s">
        <v>516</v>
      </c>
      <c r="S12" s="131" t="s">
        <v>536</v>
      </c>
      <c r="T12" s="131" t="s">
        <v>691</v>
      </c>
    </row>
    <row r="13" spans="1:156" ht="30" customHeight="1">
      <c r="B13" s="134" t="s">
        <v>517</v>
      </c>
      <c r="C13" s="139"/>
      <c r="D13" s="139"/>
      <c r="E13" s="139"/>
      <c r="F13" s="139"/>
      <c r="G13" s="139"/>
      <c r="H13" s="139"/>
      <c r="I13" s="139"/>
      <c r="L13" s="134" t="s">
        <v>517</v>
      </c>
      <c r="M13" s="120"/>
      <c r="N13" s="120"/>
      <c r="O13" s="120"/>
      <c r="P13" s="120"/>
      <c r="Q13" s="121"/>
      <c r="R13" s="121">
        <f>N13</f>
        <v>0</v>
      </c>
      <c r="S13" s="121"/>
      <c r="T13" s="121"/>
    </row>
    <row r="14" spans="1:156" ht="30" customHeight="1">
      <c r="B14" s="135" t="s">
        <v>519</v>
      </c>
      <c r="C14" s="118">
        <f>C13</f>
        <v>0</v>
      </c>
      <c r="D14" s="118">
        <f t="shared" ref="D14:G14" si="0">D13</f>
        <v>0</v>
      </c>
      <c r="E14" s="118">
        <f t="shared" si="0"/>
        <v>0</v>
      </c>
      <c r="F14" s="118">
        <f t="shared" si="0"/>
        <v>0</v>
      </c>
      <c r="G14" s="118">
        <f t="shared" si="0"/>
        <v>0</v>
      </c>
      <c r="H14" s="118">
        <f>H13</f>
        <v>0</v>
      </c>
      <c r="I14" s="118">
        <f>I13</f>
        <v>0</v>
      </c>
      <c r="L14" s="135" t="s">
        <v>519</v>
      </c>
      <c r="M14" s="118">
        <f>M13</f>
        <v>0</v>
      </c>
      <c r="N14" s="118">
        <f t="shared" ref="N14:T14" si="1">N13</f>
        <v>0</v>
      </c>
      <c r="O14" s="118">
        <f t="shared" si="1"/>
        <v>0</v>
      </c>
      <c r="P14" s="118">
        <f t="shared" si="1"/>
        <v>0</v>
      </c>
      <c r="Q14" s="122">
        <f t="shared" si="1"/>
        <v>0</v>
      </c>
      <c r="R14" s="122">
        <f t="shared" si="1"/>
        <v>0</v>
      </c>
      <c r="S14" s="122">
        <f t="shared" si="1"/>
        <v>0</v>
      </c>
      <c r="T14" s="122">
        <f t="shared" si="1"/>
        <v>0</v>
      </c>
    </row>
    <row r="15" spans="1:156" ht="7.5" customHeight="1"/>
    <row r="16" spans="1:156" ht="63.75" customHeight="1">
      <c r="B16" s="133" t="s">
        <v>518</v>
      </c>
      <c r="C16" s="130" t="s">
        <v>532</v>
      </c>
      <c r="D16" s="130" t="s">
        <v>533</v>
      </c>
      <c r="E16" s="130" t="s">
        <v>534</v>
      </c>
      <c r="F16" s="130" t="s">
        <v>524</v>
      </c>
      <c r="G16" s="130" t="s">
        <v>523</v>
      </c>
      <c r="H16" s="130" t="s">
        <v>692</v>
      </c>
      <c r="I16" s="130" t="s">
        <v>522</v>
      </c>
      <c r="L16" s="133" t="s">
        <v>518</v>
      </c>
      <c r="M16" s="130" t="s">
        <v>540</v>
      </c>
      <c r="N16" s="130" t="s">
        <v>538</v>
      </c>
      <c r="O16" s="130" t="s">
        <v>543</v>
      </c>
      <c r="P16" s="130" t="s">
        <v>693</v>
      </c>
      <c r="Q16" s="131" t="s">
        <v>541</v>
      </c>
      <c r="R16" s="131" t="s">
        <v>542</v>
      </c>
      <c r="S16" s="131" t="s">
        <v>544</v>
      </c>
      <c r="T16" s="131" t="s">
        <v>694</v>
      </c>
    </row>
    <row r="17" spans="2:20" ht="30" customHeight="1">
      <c r="B17" s="134" t="s">
        <v>520</v>
      </c>
      <c r="C17" s="140" t="str">
        <f>IFERROR(C10*C13/100,"")</f>
        <v/>
      </c>
      <c r="D17" s="140" t="str">
        <f t="shared" ref="D17:I17" si="2">IFERROR(D10*D13/100,"")</f>
        <v/>
      </c>
      <c r="E17" s="140" t="str">
        <f t="shared" si="2"/>
        <v/>
      </c>
      <c r="F17" s="140" t="str">
        <f t="shared" si="2"/>
        <v/>
      </c>
      <c r="G17" s="140" t="str">
        <f>IFERROR(G10*G13*F13/100,"")</f>
        <v/>
      </c>
      <c r="H17" s="140" t="str">
        <f>IFERROR(H10*H13*F13/100,"")</f>
        <v/>
      </c>
      <c r="I17" s="140" t="str">
        <f t="shared" si="2"/>
        <v/>
      </c>
      <c r="L17" s="136" t="s">
        <v>520</v>
      </c>
      <c r="M17" s="140">
        <f>IFERROR(M10*M13/100,"")</f>
        <v>0</v>
      </c>
      <c r="N17" s="140">
        <f>IFERROR(N10*N13/100,"")</f>
        <v>0</v>
      </c>
      <c r="O17" s="140">
        <f>IFERROR(O10*O13*N13/100,"")</f>
        <v>0</v>
      </c>
      <c r="P17" s="140">
        <f>IFERROR(P10*P13*N13/100,"")</f>
        <v>0</v>
      </c>
      <c r="Q17" s="141">
        <f>IFERROR(Q10*Q13/100,"")</f>
        <v>0</v>
      </c>
      <c r="R17" s="141">
        <f>IFERROR(R10*R13/100,"")</f>
        <v>0</v>
      </c>
      <c r="S17" s="141" t="str">
        <f>IFERROR(S10*S13*R13/100,"")</f>
        <v/>
      </c>
      <c r="T17" s="141" t="str">
        <f>IFERROR(T10*T13*R13/100,"")</f>
        <v/>
      </c>
    </row>
    <row r="18" spans="2:20" ht="30" customHeight="1">
      <c r="B18" s="135" t="s">
        <v>521</v>
      </c>
      <c r="C18" s="142" t="str">
        <f>IFERROR(C10*C14/100,"")</f>
        <v/>
      </c>
      <c r="D18" s="142" t="str">
        <f t="shared" ref="D18:I18" si="3">IFERROR(D10*D14/100,"")</f>
        <v/>
      </c>
      <c r="E18" s="142" t="str">
        <f t="shared" si="3"/>
        <v/>
      </c>
      <c r="F18" s="142" t="str">
        <f t="shared" si="3"/>
        <v/>
      </c>
      <c r="G18" s="142" t="str">
        <f>IFERROR(G10*G14*F14/100,"")</f>
        <v/>
      </c>
      <c r="H18" s="142" t="str">
        <f>IFERROR(H10*H14*F14/100,"")</f>
        <v/>
      </c>
      <c r="I18" s="142" t="str">
        <f t="shared" si="3"/>
        <v/>
      </c>
      <c r="L18" s="137" t="s">
        <v>521</v>
      </c>
      <c r="M18" s="142">
        <f>IFERROR(M10*M14/100,"")</f>
        <v>0</v>
      </c>
      <c r="N18" s="142">
        <f t="shared" ref="N18" si="4">IFERROR(N10*N14/100,"")</f>
        <v>0</v>
      </c>
      <c r="O18" s="142">
        <f>IFERROR(O10*O14*N14/100,"")</f>
        <v>0</v>
      </c>
      <c r="P18" s="142">
        <f>IFERROR(P10*P14*N14/100,"")</f>
        <v>0</v>
      </c>
      <c r="Q18" s="143">
        <f>IFERROR(Q10*Q14/100,"")</f>
        <v>0</v>
      </c>
      <c r="R18" s="143">
        <f t="shared" ref="R18" si="5">IFERROR(R10*R14/100,"")</f>
        <v>0</v>
      </c>
      <c r="S18" s="143" t="str">
        <f>IFERROR(S10*S14*R14/100,"")</f>
        <v/>
      </c>
      <c r="T18" s="143" t="str">
        <f>IFERROR(T10*T14*R14/100,"")</f>
        <v/>
      </c>
    </row>
    <row r="19" spans="2:20" ht="7.5" customHeight="1"/>
    <row r="20" spans="2:20" ht="39.75" customHeight="1">
      <c r="C20" s="138" t="s">
        <v>525</v>
      </c>
      <c r="M20" s="130" t="s">
        <v>545</v>
      </c>
      <c r="N20" s="131" t="s">
        <v>546</v>
      </c>
    </row>
    <row r="21" spans="2:20" ht="30" customHeight="1">
      <c r="B21" s="134" t="s">
        <v>520</v>
      </c>
      <c r="C21" s="140">
        <f>SUM(C17:I17)</f>
        <v>0</v>
      </c>
      <c r="L21" s="134" t="s">
        <v>520</v>
      </c>
      <c r="M21" s="140">
        <f>SUM(M17:P17)</f>
        <v>0</v>
      </c>
      <c r="N21" s="141">
        <f>SUM(Q17:T17)</f>
        <v>0</v>
      </c>
    </row>
    <row r="22" spans="2:20" ht="30" customHeight="1">
      <c r="B22" s="135" t="s">
        <v>521</v>
      </c>
      <c r="C22" s="142">
        <f>SUM(C18:I18)</f>
        <v>0</v>
      </c>
      <c r="L22" s="135" t="s">
        <v>521</v>
      </c>
      <c r="M22" s="142">
        <f>SUM(M18:P18)</f>
        <v>0</v>
      </c>
      <c r="N22" s="143">
        <f>SUM(Q18:T18)</f>
        <v>0</v>
      </c>
    </row>
    <row r="24" spans="2:20" ht="30.75" customHeight="1">
      <c r="B24" s="315" t="s">
        <v>547</v>
      </c>
      <c r="C24" s="316"/>
      <c r="D24" s="317"/>
      <c r="L24" s="315" t="s">
        <v>548</v>
      </c>
      <c r="M24" s="316"/>
      <c r="N24" s="31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charges'!$A$14:$A$46</xm:f>
          </x14:formula1>
          <xm:sqref>B10</xm:sqref>
        </x14:dataValidation>
        <x14:dataValidation type="list" errorStyle="information" allowBlank="1" showInputMessage="1" showErrorMessage="1" promptTitle="Choose site" prompt="Select the EHV site that you would like to calculate charges.">
          <x14:formula1>
            <xm:f>'Annex 2 EHV charges'!$G$10:$G$510</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or amended EHV</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or amended EHV'!Print_Titles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EC00319</cp:lastModifiedBy>
  <cp:lastPrinted>2018-12-04T10:30:02Z</cp:lastPrinted>
  <dcterms:created xsi:type="dcterms:W3CDTF">2009-11-12T11:38:00Z</dcterms:created>
  <dcterms:modified xsi:type="dcterms:W3CDTF">2020-02-18T11:36:02Z</dcterms:modified>
</cp:coreProperties>
</file>