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2_23/Final/V1.3 22-23 LC14 &amp; SCOT update_March 23 (In-area)/"/>
    </mc:Choice>
  </mc:AlternateContent>
  <xr:revisionPtr revIDLastSave="990" documentId="8_{F2E91B81-619F-418C-AA4F-47C4448BCB2D}" xr6:coauthVersionLast="47" xr6:coauthVersionMax="47" xr10:uidLastSave="{D8859129-3D52-4AF1-A4EF-388E68F68120}"/>
  <bookViews>
    <workbookView xWindow="-110" yWindow="-110" windowWidth="19420" windowHeight="1042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charges'!$A$10:$M$302</definedName>
    <definedName name="_xlnm._FilterDatabase" localSheetId="6" hidden="1">'Annex 4 LDNO charges'!$A$13:$J$203</definedName>
    <definedName name="_xlnm._FilterDatabase" localSheetId="7" hidden="1">'Annex 5 LLFs'!$A$1:$F$622</definedName>
    <definedName name="_xlnm._FilterDatabase" localSheetId="11" hidden="1">'SSC unit rate lookup'!$A$28:$D$764</definedName>
    <definedName name="MinSitesInBand">[1]Control!$E$2</definedName>
    <definedName name="OLE_LINK1" localSheetId="5">'Annex 3 Preserved charges'!#REF!</definedName>
    <definedName name="_xlnm.Print_Area" localSheetId="1">'Annex 1 LV, HV and UMS charges'!$A$2:$K$45</definedName>
    <definedName name="_xlnm.Print_Area" localSheetId="2">'Annex 2 EHV charges'!$A$2:$P$159</definedName>
    <definedName name="_xlnm.Print_Area" localSheetId="3">'Annex 2a Import'!$A$2:$H$150</definedName>
    <definedName name="_xlnm.Print_Area" localSheetId="4">'Annex 2b Export'!$A$2:$H$140</definedName>
    <definedName name="_xlnm.Print_Area" localSheetId="5">'Annex 3 Preserved charges'!$A$2:$J$23</definedName>
    <definedName name="_xlnm.Print_Area" localSheetId="6">'Annex 4 LDNO charges'!$A$2:$J$9</definedName>
    <definedName name="_xlnm.Print_Area" localSheetId="7">'Annex 5 LLFs'!$A$2:$F$39</definedName>
    <definedName name="_xlnm.Print_Area" localSheetId="8">'Annex 6 New or Amended EHV'!$A$4:$P$59</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charges'!$A$2:$J$20</definedName>
    <definedName name="Z_5032A364_B81A_48DA_88DA_AB3B86B47EE9_.wvu.PrintArea" localSheetId="5" hidden="1">'Annex 3 Preserved charges'!$A$2:$J$23</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EHV'!$A$1:$P$59</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 l="1"/>
  <c r="A2" i="26" l="1"/>
  <c r="A2" i="24" l="1"/>
  <c r="I9" i="15" l="1"/>
  <c r="H9" i="15"/>
  <c r="G9" i="15"/>
  <c r="F9" i="15"/>
  <c r="E9" i="15"/>
  <c r="D9" i="15"/>
  <c r="C9" i="15"/>
  <c r="E12" i="15" l="1"/>
  <c r="D12" i="15"/>
  <c r="C12" i="15"/>
  <c r="B13" i="1" l="1"/>
  <c r="I14" i="15" l="1"/>
  <c r="H14" i="15"/>
  <c r="B2" i="15" l="1"/>
  <c r="A2" i="7"/>
  <c r="A47" i="8"/>
  <c r="A4" i="8"/>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<sst xmlns="http://schemas.openxmlformats.org/spreadsheetml/2006/main" count="5649" uniqueCount="2471">
  <si>
    <t>Company and Licence name, charging year, effective from, status</t>
  </si>
  <si>
    <t>Company and Licence name</t>
  </si>
  <si>
    <t>Year</t>
  </si>
  <si>
    <t>Effective From</t>
  </si>
  <si>
    <t>Status</t>
  </si>
  <si>
    <t>Southern Electric Power Distribution plc</t>
  </si>
  <si>
    <t>2022/23</t>
  </si>
  <si>
    <t>1 April 2022</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</si>
  <si>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</si>
  <si>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</si>
  <si>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</si>
  <si>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</si>
  <si>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</si>
  <si>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</si>
  <si>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</si>
  <si>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</si>
  <si>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</si>
  <si>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</si>
  <si>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</si>
  <si>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</si>
  <si>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</si>
  <si>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</si>
  <si>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</si>
  <si>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</si>
  <si>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</si>
  <si>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</si>
  <si>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</si>
  <si>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</si>
  <si>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</si>
  <si>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</si>
  <si>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</si>
  <si>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</si>
  <si>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</si>
  <si>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</si>
  <si>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</si>
  <si>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</si>
  <si>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</si>
  <si>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</si>
  <si>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</si>
  <si>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</si>
  <si>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</si>
  <si>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</si>
  <si>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</si>
  <si>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</si>
  <si>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</si>
  <si>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</si>
  <si>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</si>
  <si>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</si>
  <si>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</si>
  <si>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</si>
  <si>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</si>
  <si>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</si>
  <si>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</si>
  <si>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</si>
  <si>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</si>
  <si>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</si>
  <si>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</si>
  <si>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</si>
  <si>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</si>
  <si>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</si>
  <si>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</si>
  <si>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</si>
  <si>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</si>
  <si>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</si>
  <si>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</si>
  <si>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</si>
  <si>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</si>
  <si>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</si>
  <si>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</si>
  <si>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100-111, 154-157, 160-161, 456</t>
  </si>
  <si>
    <t>0, 1, 2</t>
  </si>
  <si>
    <t>124-125</t>
  </si>
  <si>
    <t>Domestic Aggregated (Related MPAN)</t>
  </si>
  <si>
    <t>115, 121, 150-153</t>
  </si>
  <si>
    <t>112-114, 116-120, 122-123</t>
  </si>
  <si>
    <t>Non-Domestic Aggregated No Residual</t>
  </si>
  <si>
    <t>H00, H05, H10, H15, H20, H25, H30, H35, H40, H45, H50, H55, H60, H70, H75, H80, Q00</t>
  </si>
  <si>
    <t>0, 3, 4, 5-8</t>
  </si>
  <si>
    <t>Q35, Q40</t>
  </si>
  <si>
    <t>Non-Domestic Aggregated Band 1</t>
  </si>
  <si>
    <t>H01, H06, H11, H16, H21, H26, H31, H36, H41, H46, H51, H56, H61, H71, H76, H81, Q01</t>
  </si>
  <si>
    <t>Q36, Q41</t>
  </si>
  <si>
    <t>Non-Domestic Aggregated Band 2</t>
  </si>
  <si>
    <t>H02, H07, H12, H17, H22, H27, H32, H37, H42, H47, H52, H57, H62, H72, H77, H82, Q02</t>
  </si>
  <si>
    <t>Q37, Q42</t>
  </si>
  <si>
    <t>Non-Domestic Aggregated Band 3</t>
  </si>
  <si>
    <t>H03, H08, H13, H18, H23, H28, H33, H38, H43, H48, H53, H58, H63, H73, H78, H83, Q03</t>
  </si>
  <si>
    <t>Q38, Q43</t>
  </si>
  <si>
    <t>Non-Domestic Aggregated Band 4</t>
  </si>
  <si>
    <t>H04, H09, H14, H19, H24, H29, H34, H39, H44, H49, H54, H59, H64, H74, H79, H84, Q04</t>
  </si>
  <si>
    <t>Q39, Q44</t>
  </si>
  <si>
    <t>Non-Domestic Aggregated (related MPAN)</t>
  </si>
  <si>
    <t>140, 144</t>
  </si>
  <si>
    <t>138-139, 141-143, 145</t>
  </si>
  <si>
    <t>LV Site Specific No Residual</t>
  </si>
  <si>
    <t>H85, J99</t>
  </si>
  <si>
    <t>LV Site Specific Band 1</t>
  </si>
  <si>
    <t>H86</t>
  </si>
  <si>
    <t>LV Site Specific Band 2</t>
  </si>
  <si>
    <t>H87</t>
  </si>
  <si>
    <t>LV Site Specific Band 3</t>
  </si>
  <si>
    <t>H88</t>
  </si>
  <si>
    <t>LV Site Specific Band 4</t>
  </si>
  <si>
    <t>H89</t>
  </si>
  <si>
    <t>LV Sub Site Specific No Residual</t>
  </si>
  <si>
    <t>H90, J98</t>
  </si>
  <si>
    <t>LV Sub Site Specific Band 1</t>
  </si>
  <si>
    <t>H91</t>
  </si>
  <si>
    <t>LV Sub Site Specific Band 2</t>
  </si>
  <si>
    <t>H92</t>
  </si>
  <si>
    <t>LV Sub Site Specific Band 3</t>
  </si>
  <si>
    <t>H93</t>
  </si>
  <si>
    <t>LV Sub Site Specific Band 4</t>
  </si>
  <si>
    <t>H94</t>
  </si>
  <si>
    <t>HV Site Specific No Residual</t>
  </si>
  <si>
    <t>Q45, J97</t>
  </si>
  <si>
    <t>HV Site Specific Band 1</t>
  </si>
  <si>
    <t>Q46</t>
  </si>
  <si>
    <t>HV Site Specific Band 2</t>
  </si>
  <si>
    <t>Q47</t>
  </si>
  <si>
    <t>HV Site Specific Band 3</t>
  </si>
  <si>
    <t>Q48</t>
  </si>
  <si>
    <t>HV Site Specific Band 4</t>
  </si>
  <si>
    <t>Q49</t>
  </si>
  <si>
    <t>Unmetered Supplies</t>
  </si>
  <si>
    <t>500-503, 520</t>
  </si>
  <si>
    <t>0, 1 or 8</t>
  </si>
  <si>
    <t>LV Generation Aggregated</t>
  </si>
  <si>
    <t>0 or 8</t>
  </si>
  <si>
    <t>LV Sub Generation Aggregated</t>
  </si>
  <si>
    <t>LV Generation Site Specific</t>
  </si>
  <si>
    <t>1-2, 909</t>
  </si>
  <si>
    <t>LV Generation Site Specific no RP charge</t>
  </si>
  <si>
    <t>7-8</t>
  </si>
  <si>
    <t>LV Sub Generation Site Specific</t>
  </si>
  <si>
    <t>3-4</t>
  </si>
  <si>
    <t>LV Sub Generation Site Specific no RP charge</t>
  </si>
  <si>
    <t>146-147</t>
  </si>
  <si>
    <t>HV Generation Site Specific</t>
  </si>
  <si>
    <t>5-6, 910</t>
  </si>
  <si>
    <t>HV Generation Site Specific no RP charge</t>
  </si>
  <si>
    <t>148-149</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</si>
  <si>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</si>
  <si>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</si>
  <si>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</si>
  <si>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</si>
  <si>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</si>
  <si>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</si>
  <si>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</si>
  <si>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</si>
  <si>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</si>
  <si>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</si>
  <si>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</si>
  <si>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</si>
  <si>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</si>
  <si>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</si>
  <si>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</si>
  <si>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</si>
  <si>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001</t>
  </si>
  <si>
    <t>Tariff 002</t>
  </si>
  <si>
    <t>Tariff 003</t>
  </si>
  <si>
    <t>Tariff 004</t>
  </si>
  <si>
    <t>Tariff 005</t>
  </si>
  <si>
    <t>Tariff 006</t>
  </si>
  <si>
    <t>Tariff 007</t>
  </si>
  <si>
    <t>Tariff 008</t>
  </si>
  <si>
    <t>2000027387210, 2000054817604, 2000055899218</t>
  </si>
  <si>
    <t>2000055899236, 2000055899245, 2000055205806</t>
  </si>
  <si>
    <t>Tariff 009</t>
  </si>
  <si>
    <t>Tariff 010</t>
  </si>
  <si>
    <t>Tariff 011</t>
  </si>
  <si>
    <t>Tariff 012</t>
  </si>
  <si>
    <t>Tariff 013</t>
  </si>
  <si>
    <t>Tariff 014</t>
  </si>
  <si>
    <t>Tariff 015</t>
  </si>
  <si>
    <t>Tariff 016</t>
  </si>
  <si>
    <t>Tariff 017</t>
  </si>
  <si>
    <t>Tariff 018</t>
  </si>
  <si>
    <t>Tariff 019</t>
  </si>
  <si>
    <t>Tariff 020</t>
  </si>
  <si>
    <t>Tariff 021</t>
  </si>
  <si>
    <t>Tariff 022</t>
  </si>
  <si>
    <t>Tariff 023</t>
  </si>
  <si>
    <t>Tariff 024</t>
  </si>
  <si>
    <t>2000050275631, 2000056717878, 2000056717887</t>
  </si>
  <si>
    <t>Tariff 025</t>
  </si>
  <si>
    <t>Tariff 026</t>
  </si>
  <si>
    <t>Tariff 027</t>
  </si>
  <si>
    <t>Tariff 028</t>
  </si>
  <si>
    <t>Tariff 029</t>
  </si>
  <si>
    <t>Tariff 030</t>
  </si>
  <si>
    <t>Tariff 031</t>
  </si>
  <si>
    <t>Tariff 032</t>
  </si>
  <si>
    <t>Tariff 033</t>
  </si>
  <si>
    <t>Tariff 034</t>
  </si>
  <si>
    <t>2000055209191, 2000055209207, 2000055209216, 2000055209225, 2000055209234, 2000055209252, 2000055209243, 2000057677472, 2000057682445</t>
  </si>
  <si>
    <t>Tariff 035</t>
  </si>
  <si>
    <t>Tariff 036</t>
  </si>
  <si>
    <t>Tariff 037</t>
  </si>
  <si>
    <t>Tariff 038</t>
  </si>
  <si>
    <t>Tariff 039</t>
  </si>
  <si>
    <t>Tariff 040</t>
  </si>
  <si>
    <t>Tariff 041</t>
  </si>
  <si>
    <t>Tariff 043</t>
  </si>
  <si>
    <t>Tariff 044</t>
  </si>
  <si>
    <t>Tariff 045</t>
  </si>
  <si>
    <t>Tariff 046</t>
  </si>
  <si>
    <t>Tariff 047</t>
  </si>
  <si>
    <t>Tariff 049</t>
  </si>
  <si>
    <t>Tariff 050</t>
  </si>
  <si>
    <t>Tariff 051</t>
  </si>
  <si>
    <t>Tariff 052</t>
  </si>
  <si>
    <t>Tariff 053</t>
  </si>
  <si>
    <t>Tariff 054</t>
  </si>
  <si>
    <t>Tariff 055</t>
  </si>
  <si>
    <t>Tariff 056</t>
  </si>
  <si>
    <t>Tariff 057</t>
  </si>
  <si>
    <t>Tariff 058</t>
  </si>
  <si>
    <t>Tariff 059</t>
  </si>
  <si>
    <t>Tariff 060</t>
  </si>
  <si>
    <t>Tariff 061</t>
  </si>
  <si>
    <t>Tariff 062</t>
  </si>
  <si>
    <t>Tariff 063</t>
  </si>
  <si>
    <t>Tariff 064</t>
  </si>
  <si>
    <t>Tariff 065</t>
  </si>
  <si>
    <t>Tariff 066</t>
  </si>
  <si>
    <t>2000050662007, 2000058020390</t>
  </si>
  <si>
    <t>Tariff 067</t>
  </si>
  <si>
    <t>Tariff 068</t>
  </si>
  <si>
    <t>Tariff 069</t>
  </si>
  <si>
    <t>Tariff 070</t>
  </si>
  <si>
    <t>Tariff 071</t>
  </si>
  <si>
    <t>Tariff 072</t>
  </si>
  <si>
    <t>Tariff 073</t>
  </si>
  <si>
    <t>Tariff 074</t>
  </si>
  <si>
    <t>Tariff 075</t>
  </si>
  <si>
    <t>Tariff 076</t>
  </si>
  <si>
    <t>Tariff 077</t>
  </si>
  <si>
    <t>Tariff 078</t>
  </si>
  <si>
    <t>Tariff 079</t>
  </si>
  <si>
    <t>Tariff 080</t>
  </si>
  <si>
    <t>Tariff 081</t>
  </si>
  <si>
    <t>Tariff 082</t>
  </si>
  <si>
    <t>Tariff 083</t>
  </si>
  <si>
    <t>Tariff 084</t>
  </si>
  <si>
    <t>Tariff 085</t>
  </si>
  <si>
    <t>Tariff 086</t>
  </si>
  <si>
    <t>Tariff 087</t>
  </si>
  <si>
    <t>Tariff 088</t>
  </si>
  <si>
    <t>Tariff 089</t>
  </si>
  <si>
    <t>Tariff 090</t>
  </si>
  <si>
    <t>Tariff 091</t>
  </si>
  <si>
    <t>Tariff 092</t>
  </si>
  <si>
    <t>Tariff 093</t>
  </si>
  <si>
    <t>Tariff 095</t>
  </si>
  <si>
    <t>Tariff 096</t>
  </si>
  <si>
    <t>Tariff 097</t>
  </si>
  <si>
    <t>Tariff 098</t>
  </si>
  <si>
    <t>Tariff 099</t>
  </si>
  <si>
    <t>Tariff 101</t>
  </si>
  <si>
    <t>Tariff 102</t>
  </si>
  <si>
    <t>Tariff 103</t>
  </si>
  <si>
    <t>Tariff 104</t>
  </si>
  <si>
    <t>Tariff 105</t>
  </si>
  <si>
    <t>Tariff 106</t>
  </si>
  <si>
    <t>Tariff 107</t>
  </si>
  <si>
    <t>Tariff 108</t>
  </si>
  <si>
    <t>Tariff 110</t>
  </si>
  <si>
    <t>Tariff 111</t>
  </si>
  <si>
    <t>Tariff 112</t>
  </si>
  <si>
    <t>Tariff 113</t>
  </si>
  <si>
    <t>Tariff 114</t>
  </si>
  <si>
    <t>Tariff 115</t>
  </si>
  <si>
    <t>Tariff 116</t>
  </si>
  <si>
    <t>Tariff 117</t>
  </si>
  <si>
    <t>Tariff 119</t>
  </si>
  <si>
    <t>Tariff 120</t>
  </si>
  <si>
    <t>Tariff 121</t>
  </si>
  <si>
    <t>SHP 1</t>
  </si>
  <si>
    <t>SHP 2</t>
  </si>
  <si>
    <t>Tariff 122</t>
  </si>
  <si>
    <t>2000050363794, 2000056235458</t>
  </si>
  <si>
    <t>Tariff 123</t>
  </si>
  <si>
    <t>Tariff 124</t>
  </si>
  <si>
    <t>Tariff 125</t>
  </si>
  <si>
    <t>Tariff 126</t>
  </si>
  <si>
    <t>Tariff 127</t>
  </si>
  <si>
    <t>Tariff 128</t>
  </si>
  <si>
    <t>Tariff 129</t>
  </si>
  <si>
    <t>Tariff 131</t>
  </si>
  <si>
    <t>-</t>
  </si>
  <si>
    <t>Tariff 132</t>
  </si>
  <si>
    <t>Tariff 134</t>
  </si>
  <si>
    <t>Tariff 135</t>
  </si>
  <si>
    <t>Tariff 136</t>
  </si>
  <si>
    <t>Tariff 137</t>
  </si>
  <si>
    <t>Tariff 138</t>
  </si>
  <si>
    <t>Tariff 139</t>
  </si>
  <si>
    <t>Y00</t>
  </si>
  <si>
    <t>Z00</t>
  </si>
  <si>
    <t>Tariff 140</t>
  </si>
  <si>
    <t>Tariff 143</t>
  </si>
  <si>
    <t>Tariff 144</t>
  </si>
  <si>
    <t>Tariff 146</t>
  </si>
  <si>
    <t>Tariff 147</t>
  </si>
  <si>
    <t>Tariff 148</t>
  </si>
  <si>
    <t>Y29</t>
  </si>
  <si>
    <t>Z29</t>
  </si>
  <si>
    <t>Tariff 149</t>
  </si>
  <si>
    <t>Tariff 151</t>
  </si>
  <si>
    <t>Tariff 152</t>
  </si>
  <si>
    <t>Tariff 153</t>
  </si>
  <si>
    <t>Tariff 154</t>
  </si>
  <si>
    <t>Tariff 155</t>
  </si>
  <si>
    <t>Tariff 156</t>
  </si>
  <si>
    <t>Tariff 158</t>
  </si>
  <si>
    <t>Tariff 160</t>
  </si>
  <si>
    <t>Tariff 161</t>
  </si>
  <si>
    <t>Tariff 162</t>
  </si>
  <si>
    <t>Tariff 164</t>
  </si>
  <si>
    <t>Tariff 165</t>
  </si>
  <si>
    <t>Tariff 167</t>
  </si>
  <si>
    <t>Tariff 168</t>
  </si>
  <si>
    <t>Tariff 169</t>
  </si>
  <si>
    <t>Tariff 170</t>
  </si>
  <si>
    <t>Tariff 171</t>
  </si>
  <si>
    <t>Tariff 173</t>
  </si>
  <si>
    <t>Tariff 174</t>
  </si>
  <si>
    <t>Tariff 175</t>
  </si>
  <si>
    <t>Tariff 176</t>
  </si>
  <si>
    <t>Tariff 177</t>
  </si>
  <si>
    <t>Tariff 178</t>
  </si>
  <si>
    <t>Tariff 179</t>
  </si>
  <si>
    <t>Tariff 180</t>
  </si>
  <si>
    <t>Tariff 181</t>
  </si>
  <si>
    <t>Tariff 182</t>
  </si>
  <si>
    <t>Tariff 184</t>
  </si>
  <si>
    <t>Tariff 185</t>
  </si>
  <si>
    <t>Tariff 186</t>
  </si>
  <si>
    <t>Tariff 187</t>
  </si>
  <si>
    <t>Tariff 188</t>
  </si>
  <si>
    <t>Y01</t>
  </si>
  <si>
    <t>Z01</t>
  </si>
  <si>
    <t>Tariff 189</t>
  </si>
  <si>
    <t>Tariff 190</t>
  </si>
  <si>
    <t>Tariff 191</t>
  </si>
  <si>
    <t>Tariff 192</t>
  </si>
  <si>
    <t>Tariff 194</t>
  </si>
  <si>
    <t>Tariff 196</t>
  </si>
  <si>
    <t>Tariff 198</t>
  </si>
  <si>
    <t>Tariff 199</t>
  </si>
  <si>
    <t>Tariff 201</t>
  </si>
  <si>
    <t>Tariff 202</t>
  </si>
  <si>
    <t>Tariff 205</t>
  </si>
  <si>
    <t>2000055373760, 2000055373779, 2000055373788, 2000055373797, 2000055373802, 2000055373811, 2000055373820, 2000055373830, 2000056698230, 2000056698240, 2000056698259, 2000056698268, 2000056698277, 2000056698286, 2000056793498, 2000056793503</t>
  </si>
  <si>
    <t>Tariff 206</t>
  </si>
  <si>
    <t>Tariff 208</t>
  </si>
  <si>
    <t>Tariff 209</t>
  </si>
  <si>
    <t>Tariff 211</t>
  </si>
  <si>
    <t>Tariff 212</t>
  </si>
  <si>
    <t>Tariff 213</t>
  </si>
  <si>
    <t>Tariff 214</t>
  </si>
  <si>
    <t>Tariff 215</t>
  </si>
  <si>
    <t>Tariff 218</t>
  </si>
  <si>
    <t>Tariff 219</t>
  </si>
  <si>
    <t>Tariff 220</t>
  </si>
  <si>
    <t>Y02</t>
  </si>
  <si>
    <t>Z02</t>
  </si>
  <si>
    <t>Tariff 222</t>
  </si>
  <si>
    <t>Tariff 225</t>
  </si>
  <si>
    <t>Tariff 227</t>
  </si>
  <si>
    <t>Tariff 228</t>
  </si>
  <si>
    <t>Tariff 229</t>
  </si>
  <si>
    <t>Tariff 230</t>
  </si>
  <si>
    <t>Tariff 233</t>
  </si>
  <si>
    <t>Tariff 234</t>
  </si>
  <si>
    <t>Tariff 235</t>
  </si>
  <si>
    <t>Tariff 238</t>
  </si>
  <si>
    <t>Tariff 240</t>
  </si>
  <si>
    <t>Tariff 244</t>
  </si>
  <si>
    <t>2000056580947, 2000056580956</t>
  </si>
  <si>
    <t>Tariff 246</t>
  </si>
  <si>
    <t>Tariff 247</t>
  </si>
  <si>
    <t>Tariff 248</t>
  </si>
  <si>
    <t>Tariff 249</t>
  </si>
  <si>
    <t>Tariff 250</t>
  </si>
  <si>
    <t>Tariff 251</t>
  </si>
  <si>
    <t>Tariff 252</t>
  </si>
  <si>
    <t>Tariff 253</t>
  </si>
  <si>
    <t>Tariff 254</t>
  </si>
  <si>
    <t>Tariff 255</t>
  </si>
  <si>
    <t>Tariff 256</t>
  </si>
  <si>
    <t>Tariff 257</t>
  </si>
  <si>
    <t>Tariff 258</t>
  </si>
  <si>
    <t>Tariff 260</t>
  </si>
  <si>
    <t>Tariff 262</t>
  </si>
  <si>
    <t>Y03</t>
  </si>
  <si>
    <t>Z03</t>
  </si>
  <si>
    <t>Tariff 264</t>
  </si>
  <si>
    <t>Tariff 265</t>
  </si>
  <si>
    <t>Tariff 269</t>
  </si>
  <si>
    <t>Y05</t>
  </si>
  <si>
    <t>Z05</t>
  </si>
  <si>
    <t>Tariff 270</t>
  </si>
  <si>
    <t>Y30</t>
  </si>
  <si>
    <t>Z30</t>
  </si>
  <si>
    <t>Tariff 271</t>
  </si>
  <si>
    <t>Tariff 275</t>
  </si>
  <si>
    <t>Y06</t>
  </si>
  <si>
    <t>Z06</t>
  </si>
  <si>
    <t>Tariff 276</t>
  </si>
  <si>
    <t>Y26</t>
  </si>
  <si>
    <t>Z26</t>
  </si>
  <si>
    <t>Tariff 277</t>
  </si>
  <si>
    <t>Tariff 280</t>
  </si>
  <si>
    <t>Tariff 283</t>
  </si>
  <si>
    <t>Y07</t>
  </si>
  <si>
    <t>Z07</t>
  </si>
  <si>
    <t>Tariff 284</t>
  </si>
  <si>
    <t>Y27</t>
  </si>
  <si>
    <t>Z27</t>
  </si>
  <si>
    <t>Tariff 286</t>
  </si>
  <si>
    <t>2000056495496, 2000056496295</t>
  </si>
  <si>
    <t>2000056495501, 2000056496300</t>
  </si>
  <si>
    <t>Tariff 291</t>
  </si>
  <si>
    <t>Y08</t>
  </si>
  <si>
    <t>Z08</t>
  </si>
  <si>
    <t>Tariff 292</t>
  </si>
  <si>
    <t>Tariff 293</t>
  </si>
  <si>
    <t>Tariff 294</t>
  </si>
  <si>
    <t>Tariff 295</t>
  </si>
  <si>
    <t>Y10</t>
  </si>
  <si>
    <t>Z10</t>
  </si>
  <si>
    <t>Tariff 296</t>
  </si>
  <si>
    <t>Tariff 300</t>
  </si>
  <si>
    <t>Y11</t>
  </si>
  <si>
    <t>Z11</t>
  </si>
  <si>
    <t>Tariff 301</t>
  </si>
  <si>
    <t>Tariff 304</t>
  </si>
  <si>
    <t>Tariff 305</t>
  </si>
  <si>
    <t>Y12</t>
  </si>
  <si>
    <t>2000056623634, 2000056638213</t>
  </si>
  <si>
    <t>Tariff 306</t>
  </si>
  <si>
    <t>Y13</t>
  </si>
  <si>
    <t>Z13</t>
  </si>
  <si>
    <t>Tariff 312</t>
  </si>
  <si>
    <t>Tariff 313</t>
  </si>
  <si>
    <t>Y14</t>
  </si>
  <si>
    <t>Z14</t>
  </si>
  <si>
    <t>Tariff 316</t>
  </si>
  <si>
    <t>Y15</t>
  </si>
  <si>
    <t>Z15</t>
  </si>
  <si>
    <t>Tariff 320</t>
  </si>
  <si>
    <t>Y16</t>
  </si>
  <si>
    <t>Z16</t>
  </si>
  <si>
    <t>Tariff 322</t>
  </si>
  <si>
    <t>Y17</t>
  </si>
  <si>
    <t>Z17</t>
  </si>
  <si>
    <t>Tariff 329</t>
  </si>
  <si>
    <t>Tariff 339</t>
  </si>
  <si>
    <t>Tariff 340</t>
  </si>
  <si>
    <t>Tariff 341</t>
  </si>
  <si>
    <t>Tariff 342</t>
  </si>
  <si>
    <t>Tariff 343</t>
  </si>
  <si>
    <t>Tariff 344</t>
  </si>
  <si>
    <t>Y20</t>
  </si>
  <si>
    <t>Z20</t>
  </si>
  <si>
    <t>Tariff 346</t>
  </si>
  <si>
    <t>Y21</t>
  </si>
  <si>
    <t>Z21</t>
  </si>
  <si>
    <t>Tariff 347</t>
  </si>
  <si>
    <t>Y31</t>
  </si>
  <si>
    <t>Z31</t>
  </si>
  <si>
    <t>Tariff 348</t>
  </si>
  <si>
    <t>Tariff 353</t>
  </si>
  <si>
    <t>Y32</t>
  </si>
  <si>
    <t>Z32</t>
  </si>
  <si>
    <t>Tariff 354</t>
  </si>
  <si>
    <t>Tariff 356</t>
  </si>
  <si>
    <t>Tariff 365</t>
  </si>
  <si>
    <t>Y22</t>
  </si>
  <si>
    <t>Z22</t>
  </si>
  <si>
    <t>Tariff 374</t>
  </si>
  <si>
    <t>Y23</t>
  </si>
  <si>
    <t>Z23</t>
  </si>
  <si>
    <t>Tariff 379</t>
  </si>
  <si>
    <t>Y33</t>
  </si>
  <si>
    <t>Z33</t>
  </si>
  <si>
    <t>Tariff 381</t>
  </si>
  <si>
    <t>Tariff 385</t>
  </si>
  <si>
    <t>Y24</t>
  </si>
  <si>
    <t>Z24</t>
  </si>
  <si>
    <t>Tariff 391</t>
  </si>
  <si>
    <t>Y25</t>
  </si>
  <si>
    <t>Z25</t>
  </si>
  <si>
    <t>Tariff 392</t>
  </si>
  <si>
    <t>Y34</t>
  </si>
  <si>
    <t>Z34</t>
  </si>
  <si>
    <t>Tariff 394</t>
  </si>
  <si>
    <t>Tariff 405</t>
  </si>
  <si>
    <t>Tariff 408</t>
  </si>
  <si>
    <t>Y35</t>
  </si>
  <si>
    <t>Z35</t>
  </si>
  <si>
    <t>Tariff 414</t>
  </si>
  <si>
    <t>Tariff 415</t>
  </si>
  <si>
    <t>Y28</t>
  </si>
  <si>
    <t>Z28</t>
  </si>
  <si>
    <t>Tariff 417</t>
  </si>
  <si>
    <t>Tariff 444</t>
  </si>
  <si>
    <t>Tariff 445</t>
  </si>
  <si>
    <t>Tariff 447</t>
  </si>
  <si>
    <t>2000054784320, 2000054784330</t>
  </si>
  <si>
    <t>Tariff 453</t>
  </si>
  <si>
    <t>Tariff 455</t>
  </si>
  <si>
    <t>Tariff 459</t>
  </si>
  <si>
    <t>Tariff 460</t>
  </si>
  <si>
    <t>Tariff 461</t>
  </si>
  <si>
    <t>Tariff 465</t>
  </si>
  <si>
    <t>Tariff 466</t>
  </si>
  <si>
    <t>Tariff 469</t>
  </si>
  <si>
    <t>Tariff 470</t>
  </si>
  <si>
    <t>Tariff 471</t>
  </si>
  <si>
    <t>Tariff 473</t>
  </si>
  <si>
    <t>Y36</t>
  </si>
  <si>
    <t>2000056598002, 2000056598085, 2000057489980, 2000057489990</t>
  </si>
  <si>
    <t>Tariff 474</t>
  </si>
  <si>
    <t>Tariff 475</t>
  </si>
  <si>
    <t>Tariff 476</t>
  </si>
  <si>
    <t>Tariff 477</t>
  </si>
  <si>
    <t>Tariff 478</t>
  </si>
  <si>
    <t>Note: The list of MPANs / MSIDs provided may be incomplete; the DNO reserves the right to apply the listed charges to any other MPANs / MSIDs associated with the site.
Note: The timebands are as shown in Annex 2.</t>
  </si>
  <si>
    <t>Supercustomer preserved charges/additional LLFCs</t>
  </si>
  <si>
    <t>Notes:</t>
  </si>
  <si>
    <t>Unit time periods are as specified in Annex 1.</t>
  </si>
  <si>
    <t>Site Specific preserved charges/additional LLFCs</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</si>
  <si>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</si>
  <si>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</si>
  <si>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</si>
  <si>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</si>
  <si>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Saturday and Sunday
All Year</t>
  </si>
  <si>
    <t>00:00 - 09:30
21.30 - 24:00</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</si>
  <si>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</si>
  <si>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</si>
  <si>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</si>
  <si>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</si>
  <si>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</si>
  <si>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</si>
  <si>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</si>
  <si>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</si>
  <si>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</si>
  <si>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</si>
  <si>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</si>
  <si>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</si>
  <si>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</si>
  <si>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</si>
  <si>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</si>
  <si>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</si>
  <si>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</si>
  <si>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</si>
  <si>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</si>
  <si>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</si>
  <si>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</si>
  <si>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</si>
  <si>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</si>
  <si>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</si>
  <si>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</si>
  <si>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</si>
  <si>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</si>
  <si>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</si>
  <si>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</si>
  <si>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</si>
  <si>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</si>
  <si>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</si>
  <si>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</si>
  <si>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</si>
  <si>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</si>
  <si>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</si>
  <si>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</si>
  <si>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</si>
  <si>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</si>
  <si>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</si>
  <si>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</si>
  <si>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</si>
  <si>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</si>
  <si>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</si>
  <si>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</si>
  <si>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</si>
  <si>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</si>
  <si>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</si>
  <si>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</si>
  <si>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</si>
  <si>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</si>
  <si>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</si>
  <si>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</si>
  <si>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</si>
  <si>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</si>
  <si>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</si>
  <si>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</si>
  <si>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</si>
  <si>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</si>
  <si>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</si>
  <si>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</si>
  <si>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</si>
  <si>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</si>
  <si>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</si>
  <si>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</si>
  <si>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</si>
  <si>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</si>
  <si>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</si>
  <si>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</si>
  <si>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</si>
  <si>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</si>
  <si>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</si>
  <si>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</si>
  <si>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</si>
  <si>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</si>
  <si>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</si>
  <si>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</si>
  <si>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</si>
  <si>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</si>
  <si>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</si>
  <si>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</si>
  <si>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</si>
  <si>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</si>
  <si>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</si>
  <si>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</si>
  <si>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</si>
  <si>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</si>
  <si>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</si>
  <si>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</si>
  <si>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</si>
  <si>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</si>
  <si>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</si>
  <si>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</si>
  <si>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</si>
  <si>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</si>
  <si>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</si>
  <si>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</si>
  <si>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</si>
  <si>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</si>
  <si>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</si>
  <si>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</si>
  <si>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</si>
  <si>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</si>
  <si>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</si>
  <si>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</si>
  <si>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</si>
  <si>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</si>
  <si>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</si>
  <si>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</si>
  <si>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</si>
  <si>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</si>
  <si>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</si>
  <si>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</si>
  <si>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</si>
  <si>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</si>
  <si>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</si>
  <si>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</si>
  <si>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</si>
  <si>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</si>
  <si>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</si>
  <si>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</si>
  <si>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</si>
  <si>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</si>
  <si>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</si>
  <si>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</si>
  <si>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</si>
  <si>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</si>
  <si>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</si>
  <si>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</si>
  <si>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</si>
  <si>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</si>
  <si>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</si>
  <si>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</si>
  <si>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</si>
  <si>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</si>
  <si>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</si>
  <si>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</si>
  <si>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</si>
  <si>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</si>
  <si>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</si>
  <si>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</si>
  <si>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</si>
  <si>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</si>
  <si>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</si>
  <si>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</si>
  <si>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</si>
  <si>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</si>
  <si>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</si>
  <si>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</si>
  <si>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</si>
  <si>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</si>
  <si>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</si>
  <si>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</si>
  <si>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</si>
  <si>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</si>
  <si>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</si>
  <si>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</si>
  <si>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</si>
  <si>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</si>
  <si>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</si>
  <si>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</si>
  <si>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</si>
  <si>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</si>
  <si>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</si>
  <si>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</si>
  <si>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</si>
  <si>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</si>
  <si>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</si>
  <si>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</si>
  <si>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</si>
  <si>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</si>
  <si>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</si>
  <si>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</si>
  <si>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</si>
  <si>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</si>
  <si>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</si>
  <si>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</si>
  <si>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</si>
  <si>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</si>
  <si>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</si>
  <si>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</si>
  <si>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</si>
  <si>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</si>
  <si>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</si>
  <si>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</si>
  <si>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</si>
  <si>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</si>
  <si>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</si>
  <si>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</si>
  <si>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</si>
  <si>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</si>
  <si>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</si>
  <si>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</si>
  <si>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</si>
  <si>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</si>
  <si>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</si>
  <si>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</si>
  <si>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</si>
  <si>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</si>
  <si>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</si>
  <si>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</si>
  <si>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</si>
  <si>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</si>
  <si>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</si>
  <si>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</si>
  <si>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</si>
  <si>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</si>
  <si>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</si>
  <si>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</si>
  <si>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</si>
  <si>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</si>
  <si>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</si>
  <si>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100-125, 138-145, 150-157, 160-161, 456, 500-503, 520, J99, H00-H64, H70-H79, H85-H89, Q00-Q04 / 1, 2, 7, 8, 909, 931</t>
  </si>
  <si>
    <t>Low-voltage substation</t>
  </si>
  <si>
    <t>H80-H84, H90-H94, J98 / 3, 4, 146, 147, 932</t>
  </si>
  <si>
    <t>High-voltage network</t>
  </si>
  <si>
    <t xml:space="preserve">J97, Q35-Q49 / 5, 6, 148, 149, 910 </t>
  </si>
  <si>
    <t>High-voltage substation</t>
  </si>
  <si>
    <t>700-719, 729-732, 735, 739, 745, 747 / 734, 736, 737, 738, 740-743, 749</t>
  </si>
  <si>
    <t>33kV generic</t>
  </si>
  <si>
    <t>897 / 933</t>
  </si>
  <si>
    <t>132/33kV generic</t>
  </si>
  <si>
    <t>898 / 934</t>
  </si>
  <si>
    <t>132kV generic</t>
  </si>
  <si>
    <t>899 / 935</t>
  </si>
  <si>
    <t>EHV site specific LLFs</t>
  </si>
  <si>
    <t>Demand</t>
  </si>
  <si>
    <t>Site</t>
  </si>
  <si>
    <t>Tariff 311</t>
  </si>
  <si>
    <t>Tariff 331</t>
  </si>
  <si>
    <t>Y18</t>
  </si>
  <si>
    <t>Tariff 462</t>
  </si>
  <si>
    <t>Generation</t>
  </si>
  <si>
    <t>Z18</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</si>
  <si>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</si>
  <si>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</si>
  <si>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</si>
  <si>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Tariff</t>
  </si>
  <si>
    <t>01/04/2022</t>
  </si>
  <si>
    <t>2000056563589</t>
  </si>
  <si>
    <t>2000056872183</t>
  </si>
  <si>
    <t>2000056872305</t>
  </si>
  <si>
    <t>2000057906657</t>
  </si>
  <si>
    <t>Tariff 463</t>
  </si>
  <si>
    <t xml:space="preserve"> - </t>
  </si>
  <si>
    <t>Tariff 480</t>
  </si>
  <si>
    <t>25/09/2022</t>
  </si>
  <si>
    <t>Tariff 490</t>
  </si>
  <si>
    <t>31/07/2022</t>
  </si>
  <si>
    <t>2000060014536, 2000060068504</t>
  </si>
  <si>
    <t>Tariff 482</t>
  </si>
  <si>
    <t>14/06/2022</t>
  </si>
  <si>
    <t>Tariff 279</t>
  </si>
  <si>
    <t>16/11/2022</t>
  </si>
  <si>
    <t>Tariff 493</t>
  </si>
  <si>
    <t>30/11/2022</t>
  </si>
  <si>
    <t>Tariff 491</t>
  </si>
  <si>
    <t>Tariff 484</t>
  </si>
  <si>
    <t>Tariff 485</t>
  </si>
  <si>
    <t>15/09/2022</t>
  </si>
  <si>
    <t>Tariff 483</t>
  </si>
  <si>
    <t>Tariff 481</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</si>
  <si>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</si>
  <si>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</si>
  <si>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</si>
  <si>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</si>
  <si>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</si>
  <si>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</si>
  <si>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</si>
  <si>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</si>
  <si>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</si>
  <si>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</si>
  <si>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</si>
  <si>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</si>
  <si>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</si>
  <si>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</si>
  <si>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</si>
  <si>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</si>
  <si>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</si>
  <si>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</si>
  <si>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</si>
  <si>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Location 1</t>
  </si>
  <si>
    <t>Mannington</t>
  </si>
  <si>
    <t>Location 2</t>
  </si>
  <si>
    <t>Melksham</t>
  </si>
  <si>
    <t>Location 3</t>
  </si>
  <si>
    <t>Fleet &amp; Bramley</t>
  </si>
  <si>
    <t>Location 4</t>
  </si>
  <si>
    <t>Amersham</t>
  </si>
  <si>
    <t>Location 5</t>
  </si>
  <si>
    <t>Bramley (ANDO &amp; THAT)</t>
  </si>
  <si>
    <t>Location 6</t>
  </si>
  <si>
    <t>Axminster</t>
  </si>
  <si>
    <t>Location 7</t>
  </si>
  <si>
    <t>Bramley (BASI)</t>
  </si>
  <si>
    <t>Location 8</t>
  </si>
  <si>
    <t>Minety</t>
  </si>
  <si>
    <t>Location 9</t>
  </si>
  <si>
    <t>Nursling</t>
  </si>
  <si>
    <t>Location 10</t>
  </si>
  <si>
    <t>Botley Wood</t>
  </si>
  <si>
    <t>Location 11</t>
  </si>
  <si>
    <t>Iver 132</t>
  </si>
  <si>
    <t>Location 12</t>
  </si>
  <si>
    <t>Lovedean A2</t>
  </si>
  <si>
    <t>Location 13</t>
  </si>
  <si>
    <t>Cowley126</t>
  </si>
  <si>
    <t>Location 14</t>
  </si>
  <si>
    <t>Cowley34</t>
  </si>
  <si>
    <t>Location 15</t>
  </si>
  <si>
    <t>Laleham</t>
  </si>
  <si>
    <t>Location 16</t>
  </si>
  <si>
    <t>Lovedean A1</t>
  </si>
  <si>
    <t>Location 17</t>
  </si>
  <si>
    <t>GSP:IVES-SN3A   132.00</t>
  </si>
  <si>
    <t>Location 18</t>
  </si>
  <si>
    <t>Chickerell</t>
  </si>
  <si>
    <t>Location 19</t>
  </si>
  <si>
    <t>Ealing</t>
  </si>
  <si>
    <t>Location 20</t>
  </si>
  <si>
    <t>Willesden</t>
  </si>
  <si>
    <t>Location 21</t>
  </si>
  <si>
    <t>North Hyde</t>
  </si>
  <si>
    <t>Location 22</t>
  </si>
  <si>
    <t>Iver 66</t>
  </si>
  <si>
    <t>Location 23</t>
  </si>
  <si>
    <t>GSP:NHYD-SN2    66.000</t>
  </si>
  <si>
    <t>Location 24</t>
  </si>
  <si>
    <t>Fawley</t>
  </si>
  <si>
    <t>Location 28</t>
  </si>
  <si>
    <t>East Claydon12</t>
  </si>
  <si>
    <t>Location 29</t>
  </si>
  <si>
    <t>East Claydon34</t>
  </si>
  <si>
    <t>Location 30</t>
  </si>
  <si>
    <t>East Claydon GSP</t>
  </si>
  <si>
    <t>Location 31</t>
  </si>
  <si>
    <t>GSPHYB:Axminster &amp; Chickerell</t>
  </si>
  <si>
    <t>Location 32</t>
  </si>
  <si>
    <t>Lytchett</t>
  </si>
  <si>
    <t>Location 44</t>
  </si>
  <si>
    <t>Alton &amp; Fernhurst</t>
  </si>
  <si>
    <t>Location 45</t>
  </si>
  <si>
    <t>Aldershot</t>
  </si>
  <si>
    <t>Location 48</t>
  </si>
  <si>
    <t>Amesbury</t>
  </si>
  <si>
    <t>Location 49</t>
  </si>
  <si>
    <t>Andover</t>
  </si>
  <si>
    <t>Location 50</t>
  </si>
  <si>
    <t>Chichester &amp; Hunston</t>
  </si>
  <si>
    <t>Location 51</t>
  </si>
  <si>
    <t>Arnewood</t>
  </si>
  <si>
    <t>Location 54</t>
  </si>
  <si>
    <t>Basingstoke A1MTA A2MTA 60's</t>
  </si>
  <si>
    <t>Location 55</t>
  </si>
  <si>
    <t>Basingstoke A1MTB A2MTB 90's</t>
  </si>
  <si>
    <t>Location 56</t>
  </si>
  <si>
    <t>Basingstoke A3MT A4MT 90's</t>
  </si>
  <si>
    <t>Location 59</t>
  </si>
  <si>
    <t>Witney &amp; Yarnton</t>
  </si>
  <si>
    <t>Location 60</t>
  </si>
  <si>
    <t>Cirencester</t>
  </si>
  <si>
    <t>Location 61</t>
  </si>
  <si>
    <t>Bournemouth</t>
  </si>
  <si>
    <t>Location 62</t>
  </si>
  <si>
    <t>Botley Wood 2x90MVA</t>
  </si>
  <si>
    <t>Location 63</t>
  </si>
  <si>
    <t>Bracknell Reserve</t>
  </si>
  <si>
    <t>Location 64</t>
  </si>
  <si>
    <t>Bracknell Main</t>
  </si>
  <si>
    <t>Location 65</t>
  </si>
  <si>
    <t>Wokingham</t>
  </si>
  <si>
    <t>Location 70</t>
  </si>
  <si>
    <t>Burghfield Reserve</t>
  </si>
  <si>
    <t>Location 71</t>
  </si>
  <si>
    <t>Camberley Main Bar</t>
  </si>
  <si>
    <t>Location 72</t>
  </si>
  <si>
    <t>Camberley Reserve Bar</t>
  </si>
  <si>
    <t>Location 73</t>
  </si>
  <si>
    <t>Chalvey</t>
  </si>
  <si>
    <t>Location 74</t>
  </si>
  <si>
    <t>Chippenham</t>
  </si>
  <si>
    <t>Location 75</t>
  </si>
  <si>
    <t>Christchurch</t>
  </si>
  <si>
    <t>Location 76</t>
  </si>
  <si>
    <t>Cowley 2x90MVA</t>
  </si>
  <si>
    <t>Location 77</t>
  </si>
  <si>
    <t>Cowley 2x45MVA</t>
  </si>
  <si>
    <t>Location 78</t>
  </si>
  <si>
    <t>Cowes &amp; Wootton Common</t>
  </si>
  <si>
    <t>Location 84</t>
  </si>
  <si>
    <t>Coxmoor Wood</t>
  </si>
  <si>
    <t>Location 85</t>
  </si>
  <si>
    <t>Denham</t>
  </si>
  <si>
    <t>Location 86</t>
  </si>
  <si>
    <t>Drayton</t>
  </si>
  <si>
    <t>Location 87</t>
  </si>
  <si>
    <t>East Bedfont 22 &amp; 11 kV</t>
  </si>
  <si>
    <t>Location 89</t>
  </si>
  <si>
    <t>Swindon</t>
  </si>
  <si>
    <t>Location 90</t>
  </si>
  <si>
    <t>Fareham 2x90MVA</t>
  </si>
  <si>
    <t>Location 91</t>
  </si>
  <si>
    <t>Fareham 2x60MVA</t>
  </si>
  <si>
    <t>Location 102</t>
  </si>
  <si>
    <t>Frome</t>
  </si>
  <si>
    <t>Location 103</t>
  </si>
  <si>
    <t>Fort Widley</t>
  </si>
  <si>
    <t>Location 104</t>
  </si>
  <si>
    <t>Poole</t>
  </si>
  <si>
    <t>Location 105</t>
  </si>
  <si>
    <t>Havant</t>
  </si>
  <si>
    <t>Location 107</t>
  </si>
  <si>
    <t>Headington</t>
  </si>
  <si>
    <t>Location 109</t>
  </si>
  <si>
    <t>High Wycombe</t>
  </si>
  <si>
    <t>Location 113</t>
  </si>
  <si>
    <t>BSP:WHYD-C      33.000</t>
  </si>
  <si>
    <t>Location 118</t>
  </si>
  <si>
    <t>Langley</t>
  </si>
  <si>
    <t>Location 119</t>
  </si>
  <si>
    <t>Longford</t>
  </si>
  <si>
    <t>Location 120</t>
  </si>
  <si>
    <t>Loudwater</t>
  </si>
  <si>
    <t>Location 121</t>
  </si>
  <si>
    <t>Maidenhead</t>
  </si>
  <si>
    <t>Location 122</t>
  </si>
  <si>
    <t>Mannington 3x60MVA</t>
  </si>
  <si>
    <t>Location 126</t>
  </si>
  <si>
    <t>BSP:WLBS-C      33.000</t>
  </si>
  <si>
    <t>Location 130</t>
  </si>
  <si>
    <t>BSP:MIES-C      33.000</t>
  </si>
  <si>
    <t>Location 131</t>
  </si>
  <si>
    <t>Netley Common</t>
  </si>
  <si>
    <t>Location 132</t>
  </si>
  <si>
    <t>Norrington</t>
  </si>
  <si>
    <t>Location 135</t>
  </si>
  <si>
    <t>Osney</t>
  </si>
  <si>
    <t>Location 136</t>
  </si>
  <si>
    <t>Portsmouth</t>
  </si>
  <si>
    <t>Location 137</t>
  </si>
  <si>
    <t>Pyestock &amp; Cody Park</t>
  </si>
  <si>
    <t>Location 138</t>
  </si>
  <si>
    <t>RAE Farnborough</t>
  </si>
  <si>
    <t>Location 139</t>
  </si>
  <si>
    <t>Reading</t>
  </si>
  <si>
    <t>Location 140</t>
  </si>
  <si>
    <t>Reading Town</t>
  </si>
  <si>
    <t>Location 141</t>
  </si>
  <si>
    <t>Redhill</t>
  </si>
  <si>
    <t>Location 142</t>
  </si>
  <si>
    <t>Rownhams</t>
  </si>
  <si>
    <t>Location 143</t>
  </si>
  <si>
    <t>BSP:SALB-C      33.000</t>
  </si>
  <si>
    <t>Location 144</t>
  </si>
  <si>
    <t>Salisbury</t>
  </si>
  <si>
    <t>Location 145</t>
  </si>
  <si>
    <t>Southampton 2x60MVA</t>
  </si>
  <si>
    <t>Location 146</t>
  </si>
  <si>
    <t>Southampton 2x90MVA</t>
  </si>
  <si>
    <t>Location 147</t>
  </si>
  <si>
    <t>Shaftesbury</t>
  </si>
  <si>
    <t>Location 148</t>
  </si>
  <si>
    <t>Slough &amp; Slough South</t>
  </si>
  <si>
    <t>Location 149</t>
  </si>
  <si>
    <t>Cippenham</t>
  </si>
  <si>
    <t>Location 150</t>
  </si>
  <si>
    <t>Staines 1</t>
  </si>
  <si>
    <t>Location 151</t>
  </si>
  <si>
    <t>Staines 2</t>
  </si>
  <si>
    <t>Location 152</t>
  </si>
  <si>
    <t>Stratton 2x90MVA</t>
  </si>
  <si>
    <t>Location 153</t>
  </si>
  <si>
    <t>Stratton 2x60MVA</t>
  </si>
  <si>
    <t>Location 157</t>
  </si>
  <si>
    <t>Thatcham</t>
  </si>
  <si>
    <t>Location 160</t>
  </si>
  <si>
    <t>Toothill</t>
  </si>
  <si>
    <t>Location 162</t>
  </si>
  <si>
    <t>Upton</t>
  </si>
  <si>
    <t>Location 164</t>
  </si>
  <si>
    <t>Velmore</t>
  </si>
  <si>
    <t>Location 165</t>
  </si>
  <si>
    <t>Wareham</t>
  </si>
  <si>
    <t>Location 167</t>
  </si>
  <si>
    <t>West Grafton</t>
  </si>
  <si>
    <t>Location 169</t>
  </si>
  <si>
    <t>Winchester</t>
  </si>
  <si>
    <t>Location 170</t>
  </si>
  <si>
    <t>Wymering</t>
  </si>
  <si>
    <t>Location 171</t>
  </si>
  <si>
    <t>Yeovil</t>
  </si>
  <si>
    <t>Location 172</t>
  </si>
  <si>
    <t>Chickerell 2x90MVA</t>
  </si>
  <si>
    <t>Location 194</t>
  </si>
  <si>
    <t>Bicester North</t>
  </si>
  <si>
    <t>Location 195</t>
  </si>
  <si>
    <t>Burghfield Main</t>
  </si>
  <si>
    <t>Location 196</t>
  </si>
  <si>
    <t>Heathrow North</t>
  </si>
  <si>
    <t>Location 197</t>
  </si>
  <si>
    <t>BSP:NHYD-C7     25.000</t>
  </si>
  <si>
    <t>Location 198</t>
  </si>
  <si>
    <t>North Hyde 22kV</t>
  </si>
  <si>
    <t>Location 199</t>
  </si>
  <si>
    <t>Acton Lane</t>
  </si>
  <si>
    <t>Location 200</t>
  </si>
  <si>
    <t>Ealing 22kV</t>
  </si>
  <si>
    <t>Location 201</t>
  </si>
  <si>
    <t>HYB:Chippenham &amp; Norrington</t>
  </si>
  <si>
    <t>Location 202</t>
  </si>
  <si>
    <t>HYB:Yeovil &amp; Chickerell 2x90MVA</t>
  </si>
  <si>
    <t>Location 205</t>
  </si>
  <si>
    <t>ALRE-E      11.000</t>
  </si>
  <si>
    <t>Location 206</t>
  </si>
  <si>
    <t>ALTL-E1     11.000</t>
  </si>
  <si>
    <t>Location 207</t>
  </si>
  <si>
    <t>ALTL-E2     11.000</t>
  </si>
  <si>
    <t>Location 209</t>
  </si>
  <si>
    <t>ARGR-E      11.000</t>
  </si>
  <si>
    <t>Location 210</t>
  </si>
  <si>
    <t>ASHR-E      11.000</t>
  </si>
  <si>
    <t>Location 212</t>
  </si>
  <si>
    <t>BILS-E      11.000</t>
  </si>
  <si>
    <t>Location 214</t>
  </si>
  <si>
    <t>BIRD-E      11.000</t>
  </si>
  <si>
    <t>Location 215</t>
  </si>
  <si>
    <t>BLED-E      11.000</t>
  </si>
  <si>
    <t>Location 217</t>
  </si>
  <si>
    <t>BOCF-E      11.000</t>
  </si>
  <si>
    <t>Location 218</t>
  </si>
  <si>
    <t>BORD-E      11.000</t>
  </si>
  <si>
    <t>Location 219</t>
  </si>
  <si>
    <t>PRPB-E      11.000</t>
  </si>
  <si>
    <t>Location 223</t>
  </si>
  <si>
    <t>TICH-C      11.000</t>
  </si>
  <si>
    <t>Location 224</t>
  </si>
  <si>
    <t>PEAF-E      11.000</t>
  </si>
  <si>
    <t>Location 225</t>
  </si>
  <si>
    <t>BURF-E      11.000</t>
  </si>
  <si>
    <t>Location 226</t>
  </si>
  <si>
    <t>HUMG-E      11.000</t>
  </si>
  <si>
    <t>Location 227</t>
  </si>
  <si>
    <t>CART-E      11.000</t>
  </si>
  <si>
    <t>Location 228</t>
  </si>
  <si>
    <t>CHAR-E      11.000</t>
  </si>
  <si>
    <t>Location 229</t>
  </si>
  <si>
    <t>CHHE-E2     11.000</t>
  </si>
  <si>
    <t>Location 230</t>
  </si>
  <si>
    <t>DONN-E      11.000</t>
  </si>
  <si>
    <t>Location 231</t>
  </si>
  <si>
    <t>CHIN-E      11.000</t>
  </si>
  <si>
    <t>Location 234</t>
  </si>
  <si>
    <t>CIRT-E      11.000</t>
  </si>
  <si>
    <t>Location 235</t>
  </si>
  <si>
    <t>CRIC-E      11.000</t>
  </si>
  <si>
    <t>Location 236</t>
  </si>
  <si>
    <t>CULH-E1     11.000</t>
  </si>
  <si>
    <t>Location 237</t>
  </si>
  <si>
    <t>CULJ-E      11.000</t>
  </si>
  <si>
    <t>Location 238</t>
  </si>
  <si>
    <t>DEDD-E      11.000</t>
  </si>
  <si>
    <t>Location 239</t>
  </si>
  <si>
    <t>DIDC-E1     11.000</t>
  </si>
  <si>
    <t>Location 240</t>
  </si>
  <si>
    <t>DIDC-E2     11.000</t>
  </si>
  <si>
    <t>Location 241</t>
  </si>
  <si>
    <t>EBED-E      11.000</t>
  </si>
  <si>
    <t>Location 242</t>
  </si>
  <si>
    <t>ESSO-E1     11.800</t>
  </si>
  <si>
    <t>Location 243</t>
  </si>
  <si>
    <t>ESSO-E2     11.800</t>
  </si>
  <si>
    <t>Location 244</t>
  </si>
  <si>
    <t>ESSO-E3     12.500</t>
  </si>
  <si>
    <t>Location 246</t>
  </si>
  <si>
    <t>EYNS-E      11.000</t>
  </si>
  <si>
    <t>Location 247</t>
  </si>
  <si>
    <t>FAIR-E      11.000</t>
  </si>
  <si>
    <t>Location 250</t>
  </si>
  <si>
    <t>STRU-E      11.000</t>
  </si>
  <si>
    <t>Location 252</t>
  </si>
  <si>
    <t>FAWN-E1     11.000</t>
  </si>
  <si>
    <t>Location 253</t>
  </si>
  <si>
    <t>FAWN-E3     11.000</t>
  </si>
  <si>
    <t>Location 254</t>
  </si>
  <si>
    <t>FAWN-E4     11.000</t>
  </si>
  <si>
    <t>Location 255</t>
  </si>
  <si>
    <t>FAWN-E5     11.000</t>
  </si>
  <si>
    <t>Location 256</t>
  </si>
  <si>
    <t>FAWS-E1     11.000</t>
  </si>
  <si>
    <t>Location 257</t>
  </si>
  <si>
    <t>FAWS-E3     11.000</t>
  </si>
  <si>
    <t>Location 258</t>
  </si>
  <si>
    <t>FAWS-E4     11.000</t>
  </si>
  <si>
    <t>Location 259</t>
  </si>
  <si>
    <t>FAWC-E1     11.000</t>
  </si>
  <si>
    <t>Location 260</t>
  </si>
  <si>
    <t>FIVO-E      11.000</t>
  </si>
  <si>
    <t>Location 261</t>
  </si>
  <si>
    <t>STSE-E      11.000</t>
  </si>
  <si>
    <t>Location 262</t>
  </si>
  <si>
    <t>FYFI-E      11.000</t>
  </si>
  <si>
    <t>Location 263</t>
  </si>
  <si>
    <t>HABO-E      11.000</t>
  </si>
  <si>
    <t>Location 264</t>
  </si>
  <si>
    <t>BILL-E      11.000</t>
  </si>
  <si>
    <t>Location 265</t>
  </si>
  <si>
    <t>HARS-E1     11.000</t>
  </si>
  <si>
    <t>Location 266</t>
  </si>
  <si>
    <t>HARS-E2     11.000</t>
  </si>
  <si>
    <t>Location 267</t>
  </si>
  <si>
    <t>HARW-E1     11.000</t>
  </si>
  <si>
    <t>Location 268</t>
  </si>
  <si>
    <t>HASL-E      11.000</t>
  </si>
  <si>
    <t>Location 270</t>
  </si>
  <si>
    <t>HERR-E      11.000</t>
  </si>
  <si>
    <t>Location 272</t>
  </si>
  <si>
    <t>KEMB-E      11.000</t>
  </si>
  <si>
    <t>Location 275</t>
  </si>
  <si>
    <t>KIDD-E      11.000</t>
  </si>
  <si>
    <t>Location 276</t>
  </si>
  <si>
    <t>LABU-E      11.000</t>
  </si>
  <si>
    <t>Location 277</t>
  </si>
  <si>
    <t>LANC-E      11.000</t>
  </si>
  <si>
    <t>Location 278</t>
  </si>
  <si>
    <t>LEAF-E      11.000</t>
  </si>
  <si>
    <t>Location 280</t>
  </si>
  <si>
    <t>LOVR-E      11.000</t>
  </si>
  <si>
    <t>Location 281</t>
  </si>
  <si>
    <t>LYNC-E      11.000</t>
  </si>
  <si>
    <t>Location 282</t>
  </si>
  <si>
    <t>BPEF-E      11.000</t>
  </si>
  <si>
    <t>Location 285</t>
  </si>
  <si>
    <t>MANR-E      11.000</t>
  </si>
  <si>
    <t>Location 286</t>
  </si>
  <si>
    <t>MARK-E      11.000</t>
  </si>
  <si>
    <t>Location 288</t>
  </si>
  <si>
    <t>MAWO-E      11.000</t>
  </si>
  <si>
    <t>Location 289</t>
  </si>
  <si>
    <t>MIDH-E      11.000</t>
  </si>
  <si>
    <t>Location 290</t>
  </si>
  <si>
    <t>MINV-E      11.000</t>
  </si>
  <si>
    <t>Location 292</t>
  </si>
  <si>
    <t>NLEA-E      11.000</t>
  </si>
  <si>
    <t>Location 293</t>
  </si>
  <si>
    <t>PETE-E      11.000</t>
  </si>
  <si>
    <t>Location 294</t>
  </si>
  <si>
    <t>PLAI-E      11.000</t>
  </si>
  <si>
    <t>Location 295</t>
  </si>
  <si>
    <t>PORP-E      11.000</t>
  </si>
  <si>
    <t>Location 296</t>
  </si>
  <si>
    <t>PREC-E      11.000</t>
  </si>
  <si>
    <t>Location 297</t>
  </si>
  <si>
    <t>PYES-E      11.000</t>
  </si>
  <si>
    <t>Location 298</t>
  </si>
  <si>
    <t>PYES-E1     11.000</t>
  </si>
  <si>
    <t>Location 299</t>
  </si>
  <si>
    <t>COEP-E1     11.000</t>
  </si>
  <si>
    <t>Location 300</t>
  </si>
  <si>
    <t>BRAL-E1     11.000</t>
  </si>
  <si>
    <t>Location 301</t>
  </si>
  <si>
    <t>REAU-E      11.000</t>
  </si>
  <si>
    <t>Location 302</t>
  </si>
  <si>
    <t>RISS-E      11.000</t>
  </si>
  <si>
    <t>Location 304</t>
  </si>
  <si>
    <t>ROSG-E      11.000</t>
  </si>
  <si>
    <t>Location 308</t>
  </si>
  <si>
    <t>SBER-E      11.000</t>
  </si>
  <si>
    <t>Location 311</t>
  </si>
  <si>
    <t>SELS-E      11.000</t>
  </si>
  <si>
    <t>Location 312</t>
  </si>
  <si>
    <t>BURG-E1     11.000</t>
  </si>
  <si>
    <t>Location 313</t>
  </si>
  <si>
    <t>SHIO-E      11.000</t>
  </si>
  <si>
    <t>Location 318</t>
  </si>
  <si>
    <t>SLTE-12     11.000</t>
  </si>
  <si>
    <t>Location 319</t>
  </si>
  <si>
    <t>STLA-E      11.000</t>
  </si>
  <si>
    <t>Location 320</t>
  </si>
  <si>
    <t>SWIN-E      11.000</t>
  </si>
  <si>
    <t>Location 321</t>
  </si>
  <si>
    <t>GALI-E      11.000</t>
  </si>
  <si>
    <t>Location 322</t>
  </si>
  <si>
    <t>TRAE-E      11.000</t>
  </si>
  <si>
    <t>Location 326</t>
  </si>
  <si>
    <t>WHWA-E      11.000</t>
  </si>
  <si>
    <t>Location 327</t>
  </si>
  <si>
    <t>WILS-E      11.000</t>
  </si>
  <si>
    <t>Location 328</t>
  </si>
  <si>
    <t>WINH-E1     11.000</t>
  </si>
  <si>
    <t>Location 329</t>
  </si>
  <si>
    <t>WINP-E      11.000</t>
  </si>
  <si>
    <t>Location 330</t>
  </si>
  <si>
    <t>WITT-E      11.000</t>
  </si>
  <si>
    <t>Location 331</t>
  </si>
  <si>
    <t>WOOB-E      11.000</t>
  </si>
  <si>
    <t>Location 332</t>
  </si>
  <si>
    <t>ALLD-E      11.000</t>
  </si>
  <si>
    <t>Location 335</t>
  </si>
  <si>
    <t>WYTC-E      11.000</t>
  </si>
  <si>
    <t>Location 336</t>
  </si>
  <si>
    <t>YARN-E      11.000</t>
  </si>
  <si>
    <t>Location 337</t>
  </si>
  <si>
    <t>WOOD-E      11.000</t>
  </si>
  <si>
    <t>Location 338</t>
  </si>
  <si>
    <t>CHIC-E2     11.000</t>
  </si>
  <si>
    <t>Location 350</t>
  </si>
  <si>
    <t>ANDO-E      11.000</t>
  </si>
  <si>
    <t>Location 351</t>
  </si>
  <si>
    <t>ANDE-E      11.000</t>
  </si>
  <si>
    <t>Location 352</t>
  </si>
  <si>
    <t>ANDT-E      11.000</t>
  </si>
  <si>
    <t>Location 353</t>
  </si>
  <si>
    <t>BARS-E      11.000</t>
  </si>
  <si>
    <t>Location 354</t>
  </si>
  <si>
    <t>HURT-E      11.000</t>
  </si>
  <si>
    <t>Location 355</t>
  </si>
  <si>
    <t>MIDW-E      11.000</t>
  </si>
  <si>
    <t>Location 356</t>
  </si>
  <si>
    <t>POWA-E      11.000</t>
  </si>
  <si>
    <t>Location 357</t>
  </si>
  <si>
    <t>THRU-E      11.000</t>
  </si>
  <si>
    <t>Location 358</t>
  </si>
  <si>
    <t>WHIT-E      11.000</t>
  </si>
  <si>
    <t>Location 361</t>
  </si>
  <si>
    <t>WHER-E      11.000</t>
  </si>
  <si>
    <t>Location 362</t>
  </si>
  <si>
    <t>ALDE-E      11.000</t>
  </si>
  <si>
    <t>Location 363</t>
  </si>
  <si>
    <t>BROM-E      11.000</t>
  </si>
  <si>
    <t>Location 364</t>
  </si>
  <si>
    <t>CALN-E      11.000</t>
  </si>
  <si>
    <t>Location 365</t>
  </si>
  <si>
    <t>COCK-E      11.000</t>
  </si>
  <si>
    <t>Location 366</t>
  </si>
  <si>
    <t>LYNE-E      11.000</t>
  </si>
  <si>
    <t>Location 367</t>
  </si>
  <si>
    <t>MALM-E      11.000</t>
  </si>
  <si>
    <t>Location 368</t>
  </si>
  <si>
    <t>ROWD-E      11.000</t>
  </si>
  <si>
    <t>Location 369</t>
  </si>
  <si>
    <t>SUTB-E      11.000</t>
  </si>
  <si>
    <t>Location 370</t>
  </si>
  <si>
    <t>TETB-E      11.000</t>
  </si>
  <si>
    <t>Location 371</t>
  </si>
  <si>
    <t>YATK-E      11.000</t>
  </si>
  <si>
    <t>Location 372</t>
  </si>
  <si>
    <t>CHIP-E      11.000</t>
  </si>
  <si>
    <t>Location 373</t>
  </si>
  <si>
    <t>WYKR-E      11.000</t>
  </si>
  <si>
    <t>Location 377</t>
  </si>
  <si>
    <t>BRUT-E      11.000</t>
  </si>
  <si>
    <t>Location 378</t>
  </si>
  <si>
    <t>CODF-E      11.000</t>
  </si>
  <si>
    <t>Location 379</t>
  </si>
  <si>
    <t>CROC-E      11.000</t>
  </si>
  <si>
    <t>Location 380</t>
  </si>
  <si>
    <t>FROM-E1     11.000</t>
  </si>
  <si>
    <t>Location 381</t>
  </si>
  <si>
    <t>HOLW-E      11.000</t>
  </si>
  <si>
    <t>Location 382</t>
  </si>
  <si>
    <t>WARM-E      11.000</t>
  </si>
  <si>
    <t>Location 383</t>
  </si>
  <si>
    <t>WBUR-E      11.000</t>
  </si>
  <si>
    <t>Location 384</t>
  </si>
  <si>
    <t>HAWK-E      11.000</t>
  </si>
  <si>
    <t>Location 385</t>
  </si>
  <si>
    <t>FROM-E2     11.000</t>
  </si>
  <si>
    <t>Location 390</t>
  </si>
  <si>
    <t>BRHA-E0     11.000</t>
  </si>
  <si>
    <t>Location 391</t>
  </si>
  <si>
    <t>ASHP-E      11.000</t>
  </si>
  <si>
    <t>Location 392</t>
  </si>
  <si>
    <t>STAD-E      11.000</t>
  </si>
  <si>
    <t>Location 393</t>
  </si>
  <si>
    <t>BRAA-E      11.000</t>
  </si>
  <si>
    <t>Location 394</t>
  </si>
  <si>
    <t>AVOR-E      11.000</t>
  </si>
  <si>
    <t>Location 395</t>
  </si>
  <si>
    <t>MELT-E      11.000</t>
  </si>
  <si>
    <t>Location 396</t>
  </si>
  <si>
    <t>TROT-E      11.000</t>
  </si>
  <si>
    <t>Location 397</t>
  </si>
  <si>
    <t>CORS-E      11.000</t>
  </si>
  <si>
    <t>Location 398</t>
  </si>
  <si>
    <t>DEVI-E      11.000</t>
  </si>
  <si>
    <t>Location 399</t>
  </si>
  <si>
    <t>EASE-E      11.000</t>
  </si>
  <si>
    <t>Location 400</t>
  </si>
  <si>
    <t>SPPE-E      11.000</t>
  </si>
  <si>
    <t>Location 401</t>
  </si>
  <si>
    <t>SPQW-EM1    11.000</t>
  </si>
  <si>
    <t>Location 407</t>
  </si>
  <si>
    <t>WWER-E      11.000</t>
  </si>
  <si>
    <t>Location 408</t>
  </si>
  <si>
    <t>LEGN-LV     11.000</t>
  </si>
  <si>
    <t>Location 409</t>
  </si>
  <si>
    <t>ROGN-LV     11.000</t>
  </si>
  <si>
    <t>Location 410</t>
  </si>
  <si>
    <t>BLAB-E      11.000</t>
  </si>
  <si>
    <t>Location 411</t>
  </si>
  <si>
    <t>FARI-E      11.000</t>
  </si>
  <si>
    <t>Location 412</t>
  </si>
  <si>
    <t>LECH-E      11.000</t>
  </si>
  <si>
    <t>Location 413</t>
  </si>
  <si>
    <t>SHVE-E      11.000</t>
  </si>
  <si>
    <t>Location 414</t>
  </si>
  <si>
    <t>STAF-E      11.000</t>
  </si>
  <si>
    <t>Location 415</t>
  </si>
  <si>
    <t>PRSS-E1     11.000</t>
  </si>
  <si>
    <t>Location 416</t>
  </si>
  <si>
    <t>PRSS-E2     11.000</t>
  </si>
  <si>
    <t>Location 417</t>
  </si>
  <si>
    <t>DORS-E      11.000</t>
  </si>
  <si>
    <t>Location 418</t>
  </si>
  <si>
    <t>DRAW-E      11.000</t>
  </si>
  <si>
    <t>Location 419</t>
  </si>
  <si>
    <t>HOND-E      11.000</t>
  </si>
  <si>
    <t>Location 420</t>
  </si>
  <si>
    <t>STRA-E      11.000</t>
  </si>
  <si>
    <t>Location 421</t>
  </si>
  <si>
    <t>PAKN-E      11.000</t>
  </si>
  <si>
    <t>Location 422</t>
  </si>
  <si>
    <t>PLES-E      11.000</t>
  </si>
  <si>
    <t>Location 427</t>
  </si>
  <si>
    <t>TOOT-E      11.000</t>
  </si>
  <si>
    <t>Location 428</t>
  </si>
  <si>
    <t>CHIE-E      11.000</t>
  </si>
  <si>
    <t>Location 429</t>
  </si>
  <si>
    <t>QUAR-E      11.000</t>
  </si>
  <si>
    <t>Location 431</t>
  </si>
  <si>
    <t>MARS-E      11.000</t>
  </si>
  <si>
    <t>Location 432</t>
  </si>
  <si>
    <t>PEWS-E1     11.000</t>
  </si>
  <si>
    <t>Location 433</t>
  </si>
  <si>
    <t>RAMS-E      11.000</t>
  </si>
  <si>
    <t>Location 434</t>
  </si>
  <si>
    <t>TIDW-E      11.000</t>
  </si>
  <si>
    <t>Location 435</t>
  </si>
  <si>
    <t>WGRV-E      11.000</t>
  </si>
  <si>
    <t>Location 436</t>
  </si>
  <si>
    <t>BOWE-E      11.000</t>
  </si>
  <si>
    <t>Location 437</t>
  </si>
  <si>
    <t>WYCM-E1     11.000</t>
  </si>
  <si>
    <t>Location 438</t>
  </si>
  <si>
    <t>FLAH-E      11.000</t>
  </si>
  <si>
    <t>Location 439</t>
  </si>
  <si>
    <t>WELE-E      11.000</t>
  </si>
  <si>
    <t>Location 440</t>
  </si>
  <si>
    <t>BERI-E      11.000</t>
  </si>
  <si>
    <t>Location 441</t>
  </si>
  <si>
    <t>KENN-E      11.000</t>
  </si>
  <si>
    <t>Location 442</t>
  </si>
  <si>
    <t>PRSC-E      11.000</t>
  </si>
  <si>
    <t>Location 443</t>
  </si>
  <si>
    <t>COLO-E      11.000</t>
  </si>
  <si>
    <t>Location 444</t>
  </si>
  <si>
    <t>ROSH-E      11.000</t>
  </si>
  <si>
    <t>Location 445</t>
  </si>
  <si>
    <t>UNIS-E2     11.000</t>
  </si>
  <si>
    <t>Location 446</t>
  </si>
  <si>
    <t>WALL-E      11.000</t>
  </si>
  <si>
    <t>Location 447</t>
  </si>
  <si>
    <t>CHOL-E      11.000</t>
  </si>
  <si>
    <t>Location 448</t>
  </si>
  <si>
    <t>FULS-E      11.000</t>
  </si>
  <si>
    <t>Location 449</t>
  </si>
  <si>
    <t>GROV-E      11.000</t>
  </si>
  <si>
    <t>Location 450</t>
  </si>
  <si>
    <t>WANT-E      11.000</t>
  </si>
  <si>
    <t>Location 451</t>
  </si>
  <si>
    <t>WINL-E      11.000</t>
  </si>
  <si>
    <t>Location 452</t>
  </si>
  <si>
    <t>SUTC-E      11.000</t>
  </si>
  <si>
    <t>Location 453</t>
  </si>
  <si>
    <t>MILT-E      11.000</t>
  </si>
  <si>
    <t>Location 456</t>
  </si>
  <si>
    <t>ARNC-E      11.000</t>
  </si>
  <si>
    <t>Location 457</t>
  </si>
  <si>
    <t>BICE-E1     11.000</t>
  </si>
  <si>
    <t>Location 458</t>
  </si>
  <si>
    <t>COTT-E      11.000</t>
  </si>
  <si>
    <t>Location 459</t>
  </si>
  <si>
    <t>OLDR-E      11.000</t>
  </si>
  <si>
    <t>Location 460</t>
  </si>
  <si>
    <t>UPPH-E      11.000</t>
  </si>
  <si>
    <t>Location 461</t>
  </si>
  <si>
    <t>WHEA-E      11.000</t>
  </si>
  <si>
    <t>Location 462</t>
  </si>
  <si>
    <t>HEAD-E      11.000</t>
  </si>
  <si>
    <t>Location 463</t>
  </si>
  <si>
    <t>SHPV-E      11.000</t>
  </si>
  <si>
    <t>Location 464</t>
  </si>
  <si>
    <t>ARDLEYGEN-E 11.000</t>
  </si>
  <si>
    <t>Location 468</t>
  </si>
  <si>
    <t>CHIS-E      11.000</t>
  </si>
  <si>
    <t>Location 469</t>
  </si>
  <si>
    <t>NUFF-E      11.000</t>
  </si>
  <si>
    <t>Location 470</t>
  </si>
  <si>
    <t>STOK-E      11.000</t>
  </si>
  <si>
    <t>Location 471</t>
  </si>
  <si>
    <t>WATL-E      11.000</t>
  </si>
  <si>
    <t>Location 472</t>
  </si>
  <si>
    <t>FRYL-E      11.000</t>
  </si>
  <si>
    <t>Location 473</t>
  </si>
  <si>
    <t>HIGW-E      11.000</t>
  </si>
  <si>
    <t>Location 474</t>
  </si>
  <si>
    <t>HIWT-E      11.000</t>
  </si>
  <si>
    <t>Location 475</t>
  </si>
  <si>
    <t>LITM-E      11.000</t>
  </si>
  <si>
    <t>Location 476</t>
  </si>
  <si>
    <t>FRER-E      11.000</t>
  </si>
  <si>
    <t>Location 477</t>
  </si>
  <si>
    <t>STEB-E      11.000</t>
  </si>
  <si>
    <t>Location 478</t>
  </si>
  <si>
    <t>WOOR-E      11.000</t>
  </si>
  <si>
    <t>Location 479</t>
  </si>
  <si>
    <t>NHIN-E      11.000</t>
  </si>
  <si>
    <t>Location 480</t>
  </si>
  <si>
    <t>OSNE-E      11.000</t>
  </si>
  <si>
    <t>Location 481</t>
  </si>
  <si>
    <t>UNIP-E      11.000</t>
  </si>
  <si>
    <t>Location 482</t>
  </si>
  <si>
    <t>FARR-E1     11.000</t>
  </si>
  <si>
    <t>Location 483</t>
  </si>
  <si>
    <t>TAPL-E      11.000</t>
  </si>
  <si>
    <t>Location 484</t>
  </si>
  <si>
    <t>PETA-E      11.000</t>
  </si>
  <si>
    <t>Location 485</t>
  </si>
  <si>
    <t>CHAL-E      11.000</t>
  </si>
  <si>
    <t>Location 486</t>
  </si>
  <si>
    <t>CLAR-E      11.000</t>
  </si>
  <si>
    <t>Location 487</t>
  </si>
  <si>
    <t>BRWR-E      11.000</t>
  </si>
  <si>
    <t>Location 488</t>
  </si>
  <si>
    <t>FARR-E2     11.000</t>
  </si>
  <si>
    <t>Location 489</t>
  </si>
  <si>
    <t>BRDW-E      11.000</t>
  </si>
  <si>
    <t>Location 490</t>
  </si>
  <si>
    <t>POYL-E      11.000</t>
  </si>
  <si>
    <t>Location 491</t>
  </si>
  <si>
    <t>LAKE-E      11.000</t>
  </si>
  <si>
    <t>Location 492</t>
  </si>
  <si>
    <t>CAUS-E      11.000</t>
  </si>
  <si>
    <t>Location 493</t>
  </si>
  <si>
    <t>STAN-E      11.000</t>
  </si>
  <si>
    <t>Location 494</t>
  </si>
  <si>
    <t>EGHA-E      11.000</t>
  </si>
  <si>
    <t>Location 495</t>
  </si>
  <si>
    <t>SUNX-E      11.000</t>
  </si>
  <si>
    <t>Location 496</t>
  </si>
  <si>
    <t>SIDR-E      11.000</t>
  </si>
  <si>
    <t>Location 497</t>
  </si>
  <si>
    <t>SUNX-E2     11.000</t>
  </si>
  <si>
    <t>Location 498</t>
  </si>
  <si>
    <t>BEEN-E      11.000</t>
  </si>
  <si>
    <t>Location 499</t>
  </si>
  <si>
    <t>COUR-E      11.000</t>
  </si>
  <si>
    <t>Location 500</t>
  </si>
  <si>
    <t>KENH-E      11.000</t>
  </si>
  <si>
    <t>Location 501</t>
  </si>
  <si>
    <t>MORT-E      11.000</t>
  </si>
  <si>
    <t>Location 502</t>
  </si>
  <si>
    <t>PADW-E      11.000</t>
  </si>
  <si>
    <t>Location 503</t>
  </si>
  <si>
    <t>PANG-E      11.000</t>
  </si>
  <si>
    <t>Location 504</t>
  </si>
  <si>
    <t>THEA-E      11.000</t>
  </si>
  <si>
    <t>Location 505</t>
  </si>
  <si>
    <t>SCOT-E      11.000</t>
  </si>
  <si>
    <t>Location 506</t>
  </si>
  <si>
    <t>TRAG-E      11.000</t>
  </si>
  <si>
    <t>Location 507</t>
  </si>
  <si>
    <t>WHIW-E      11.000</t>
  </si>
  <si>
    <t>Location 508</t>
  </si>
  <si>
    <t>WILR-E      11.000</t>
  </si>
  <si>
    <t>Location 509</t>
  </si>
  <si>
    <t>WOCO-E      11.000</t>
  </si>
  <si>
    <t>Location 510</t>
  </si>
  <si>
    <t>GREP-E      11.000</t>
  </si>
  <si>
    <t>Location 511</t>
  </si>
  <si>
    <t>GORI-E      11.000</t>
  </si>
  <si>
    <t>Location 512</t>
  </si>
  <si>
    <t>PING-E      11.000</t>
  </si>
  <si>
    <t>Location 513</t>
  </si>
  <si>
    <t>HUNG-E      11.000</t>
  </si>
  <si>
    <t>Location 514</t>
  </si>
  <si>
    <t>KING-E      11.000</t>
  </si>
  <si>
    <t>Location 515</t>
  </si>
  <si>
    <t>KINT-E      11.000</t>
  </si>
  <si>
    <t>Location 516</t>
  </si>
  <si>
    <t>LAMB-E      11.000</t>
  </si>
  <si>
    <t>Location 517</t>
  </si>
  <si>
    <t>LECK-E      11.000</t>
  </si>
  <si>
    <t>Location 518</t>
  </si>
  <si>
    <t>LOVL-E      11.000</t>
  </si>
  <si>
    <t>Location 519</t>
  </si>
  <si>
    <t>RIVE-E      11.000</t>
  </si>
  <si>
    <t>Location 520</t>
  </si>
  <si>
    <t>STJO-E      11.000</t>
  </si>
  <si>
    <t>Location 521</t>
  </si>
  <si>
    <t>TADL-E      11.000</t>
  </si>
  <si>
    <t>Location 522</t>
  </si>
  <si>
    <t>THAT-E      11.000</t>
  </si>
  <si>
    <t>Location 523</t>
  </si>
  <si>
    <t>YATT-E      11.000</t>
  </si>
  <si>
    <t>Location 524</t>
  </si>
  <si>
    <t>BALH-E      11.000</t>
  </si>
  <si>
    <t>Location 525</t>
  </si>
  <si>
    <t>GREC-E      11.000</t>
  </si>
  <si>
    <t>Location 526</t>
  </si>
  <si>
    <t>LAKR-E      11.000</t>
  </si>
  <si>
    <t>Location 527</t>
  </si>
  <si>
    <t>CAVE-E      11.000</t>
  </si>
  <si>
    <t>Location 528</t>
  </si>
  <si>
    <t>LITH-E      11.000</t>
  </si>
  <si>
    <t>Location 529</t>
  </si>
  <si>
    <t>REAT-E1     11.000</t>
  </si>
  <si>
    <t>Location 530</t>
  </si>
  <si>
    <t>REAT-E2     11.000</t>
  </si>
  <si>
    <t>Location 531</t>
  </si>
  <si>
    <t>TMAL-E      11.000</t>
  </si>
  <si>
    <t>Location 532</t>
  </si>
  <si>
    <t>KIDE-E      11.000</t>
  </si>
  <si>
    <t>Location 533</t>
  </si>
  <si>
    <t>NORA-E      11.000</t>
  </si>
  <si>
    <t>Location 534</t>
  </si>
  <si>
    <t>READ-E      11.000</t>
  </si>
  <si>
    <t>Location 535</t>
  </si>
  <si>
    <t>SILS-E      11.000</t>
  </si>
  <si>
    <t>Location 536</t>
  </si>
  <si>
    <t>TWYF-E      11.000</t>
  </si>
  <si>
    <t>Location 537</t>
  </si>
  <si>
    <t>HENL-E      11.000</t>
  </si>
  <si>
    <t>Location 538</t>
  </si>
  <si>
    <t>TONG-E      11.000</t>
  </si>
  <si>
    <t>Location 539</t>
  </si>
  <si>
    <t>FARN-E      11.000</t>
  </si>
  <si>
    <t>Location 540</t>
  </si>
  <si>
    <t>HIND-E      11.000</t>
  </si>
  <si>
    <t>Location 541</t>
  </si>
  <si>
    <t>MILF-E      11.000</t>
  </si>
  <si>
    <t>Location 542</t>
  </si>
  <si>
    <t>GODA-E      11.000</t>
  </si>
  <si>
    <t>Location 543</t>
  </si>
  <si>
    <t>NORM-E      11.000</t>
  </si>
  <si>
    <t>Location 544</t>
  </si>
  <si>
    <t>ALSH-E      11.000</t>
  </si>
  <si>
    <t>Location 545</t>
  </si>
  <si>
    <t>ARBO-E      11.000</t>
  </si>
  <si>
    <t>Location 546</t>
  </si>
  <si>
    <t>AWRE-E      11.000</t>
  </si>
  <si>
    <t>Location 547</t>
  </si>
  <si>
    <t>BASI-E      11.000</t>
  </si>
  <si>
    <t>Location 548</t>
  </si>
  <si>
    <t>BRAG-E      11.000</t>
  </si>
  <si>
    <t>Location 549</t>
  </si>
  <si>
    <t>BROS-E      11.000</t>
  </si>
  <si>
    <t>Location 550</t>
  </si>
  <si>
    <t>DOWG-E      11.000</t>
  </si>
  <si>
    <t>Location 551</t>
  </si>
  <si>
    <t>HOOK-E      11.000</t>
  </si>
  <si>
    <t>Location 552</t>
  </si>
  <si>
    <t>HOUN-E1     11.000</t>
  </si>
  <si>
    <t>Location 553</t>
  </si>
  <si>
    <t>OAKR-E      11.000</t>
  </si>
  <si>
    <t>Location 554</t>
  </si>
  <si>
    <t>OVER-E      11.000</t>
  </si>
  <si>
    <t>Location 555</t>
  </si>
  <si>
    <t>CHNM-E      11.000</t>
  </si>
  <si>
    <t>Location 556</t>
  </si>
  <si>
    <t>JAYC-E      11.000</t>
  </si>
  <si>
    <t>Location 559</t>
  </si>
  <si>
    <t>ASCO-E      11.000</t>
  </si>
  <si>
    <t>Location 560</t>
  </si>
  <si>
    <t>BAGS-E      11.000</t>
  </si>
  <si>
    <t>Location 561</t>
  </si>
  <si>
    <t>BRKN-E      11.000</t>
  </si>
  <si>
    <t>Location 562</t>
  </si>
  <si>
    <t>CHOB-E      11.000</t>
  </si>
  <si>
    <t>Location 563</t>
  </si>
  <si>
    <t>EHAM-E      11.000</t>
  </si>
  <si>
    <t>Location 564</t>
  </si>
  <si>
    <t>ELMR-E      11.000</t>
  </si>
  <si>
    <t>Location 565</t>
  </si>
  <si>
    <t>MVEE-E      11.000</t>
  </si>
  <si>
    <t>Location 566</t>
  </si>
  <si>
    <t>SUNN-E      11.000</t>
  </si>
  <si>
    <t>Location 567</t>
  </si>
  <si>
    <t>WARF-E      11.000</t>
  </si>
  <si>
    <t>Location 568</t>
  </si>
  <si>
    <t>WOKI-E      11.000</t>
  </si>
  <si>
    <t>Location 569</t>
  </si>
  <si>
    <t>CAMB-E      11.000</t>
  </si>
  <si>
    <t>Location 570</t>
  </si>
  <si>
    <t>COVE-E      11.000</t>
  </si>
  <si>
    <t>Location 571</t>
  </si>
  <si>
    <t>FABO-E      11.000</t>
  </si>
  <si>
    <t>Location 572</t>
  </si>
  <si>
    <t>FRIM-E      11.000</t>
  </si>
  <si>
    <t>Location 573</t>
  </si>
  <si>
    <t>KINR-E      11.000</t>
  </si>
  <si>
    <t>Location 574</t>
  </si>
  <si>
    <t>QUEE-E      11.000</t>
  </si>
  <si>
    <t>Location 575</t>
  </si>
  <si>
    <t>SAND-E      11.000</t>
  </si>
  <si>
    <t>Location 576</t>
  </si>
  <si>
    <t>CROW-E      11.000</t>
  </si>
  <si>
    <t>Location 578</t>
  </si>
  <si>
    <t>HAWL-E      11.000</t>
  </si>
  <si>
    <t>Location 579</t>
  </si>
  <si>
    <t>COXW-E      11.000</t>
  </si>
  <si>
    <t>Location 580</t>
  </si>
  <si>
    <t>CROO-E      11.000</t>
  </si>
  <si>
    <t>Location 581</t>
  </si>
  <si>
    <t>HITL-E      11.000</t>
  </si>
  <si>
    <t>Location 582</t>
  </si>
  <si>
    <t>WREC-E      11.000</t>
  </si>
  <si>
    <t>Location 583</t>
  </si>
  <si>
    <t>FARA-E      11.000</t>
  </si>
  <si>
    <t>Location 587</t>
  </si>
  <si>
    <t>MAID-E      11.000</t>
  </si>
  <si>
    <t>Location 588</t>
  </si>
  <si>
    <t>CORD-E      11.000</t>
  </si>
  <si>
    <t>Location 589</t>
  </si>
  <si>
    <t>KNOH-E      11.000</t>
  </si>
  <si>
    <t>Location 590</t>
  </si>
  <si>
    <t>TEMF-E      11.000</t>
  </si>
  <si>
    <t>Location 591</t>
  </si>
  <si>
    <t>PARG-E      11.000</t>
  </si>
  <si>
    <t>Location 592</t>
  </si>
  <si>
    <t>WHLE-E      11.000</t>
  </si>
  <si>
    <t>Location 593</t>
  </si>
  <si>
    <t>HOEF-E      11.000</t>
  </si>
  <si>
    <t>Location 594</t>
  </si>
  <si>
    <t>WEND-E      11.000</t>
  </si>
  <si>
    <t>Location 595</t>
  </si>
  <si>
    <t>NFAR-E2     11.000</t>
  </si>
  <si>
    <t>Location 596</t>
  </si>
  <si>
    <t>PLET-E1     11.000</t>
  </si>
  <si>
    <t>Location 597</t>
  </si>
  <si>
    <t>TITC-E      11.000</t>
  </si>
  <si>
    <t>Location 598</t>
  </si>
  <si>
    <t>LEOS-E      11.000</t>
  </si>
  <si>
    <t>Location 599</t>
  </si>
  <si>
    <t>ZETR-E      11.000</t>
  </si>
  <si>
    <t>Location 600</t>
  </si>
  <si>
    <t>ROWP-E      11.000</t>
  </si>
  <si>
    <t>Location 601</t>
  </si>
  <si>
    <t>BRHU-E1     11.000</t>
  </si>
  <si>
    <t>Location 602</t>
  </si>
  <si>
    <t>PLTG-E      11.000</t>
  </si>
  <si>
    <t>Location 604</t>
  </si>
  <si>
    <t>MEYR-E      11.000</t>
  </si>
  <si>
    <t>Location 605</t>
  </si>
  <si>
    <t>LEIP-E      11.000</t>
  </si>
  <si>
    <t>Location 606</t>
  </si>
  <si>
    <t>EMSW-E      11.000</t>
  </si>
  <si>
    <t>Location 607</t>
  </si>
  <si>
    <t>GABH-E      11.000</t>
  </si>
  <si>
    <t>Location 608</t>
  </si>
  <si>
    <t>BROC-E      11.000</t>
  </si>
  <si>
    <t>Location 609</t>
  </si>
  <si>
    <t>HORN-E      11.000</t>
  </si>
  <si>
    <t>Location 611</t>
  </si>
  <si>
    <t>GRES-E      11.000</t>
  </si>
  <si>
    <t>Location 612</t>
  </si>
  <si>
    <t>FRAP-E      11.000</t>
  </si>
  <si>
    <t>Location 613</t>
  </si>
  <si>
    <t>EAST-E      11.000</t>
  </si>
  <si>
    <t>Location 614</t>
  </si>
  <si>
    <t>BRAR-E      11.000</t>
  </si>
  <si>
    <t>Location 615</t>
  </si>
  <si>
    <t>WATE-E      11.000</t>
  </si>
  <si>
    <t>Location 616</t>
  </si>
  <si>
    <t>FARL-E      11.000</t>
  </si>
  <si>
    <t>Location 617</t>
  </si>
  <si>
    <t>PURB-E      11.000</t>
  </si>
  <si>
    <t>Location 618</t>
  </si>
  <si>
    <t>HILS-E      11.000</t>
  </si>
  <si>
    <t>Location 619</t>
  </si>
  <si>
    <t>COLP-E      11.000</t>
  </si>
  <si>
    <t>Location 620</t>
  </si>
  <si>
    <t>POCH-E      11.000</t>
  </si>
  <si>
    <t>Location 621</t>
  </si>
  <si>
    <t>WYME-E1     11.000</t>
  </si>
  <si>
    <t>Location 622</t>
  </si>
  <si>
    <t>WYME-E2     11.000</t>
  </si>
  <si>
    <t>Location 623</t>
  </si>
  <si>
    <t>GAMR-E      11.000</t>
  </si>
  <si>
    <t>Location 624</t>
  </si>
  <si>
    <t>HILI-EG     11.000</t>
  </si>
  <si>
    <t>Location 625</t>
  </si>
  <si>
    <t>LANG-E      11.000</t>
  </si>
  <si>
    <t>Location 626</t>
  </si>
  <si>
    <t>BUTA-E      11.000</t>
  </si>
  <si>
    <t>Location 627</t>
  </si>
  <si>
    <t>BISH-E2     11.000</t>
  </si>
  <si>
    <t>Location 628</t>
  </si>
  <si>
    <t>NETC-E      11.000</t>
  </si>
  <si>
    <t>Location 629</t>
  </si>
  <si>
    <t>BISW-E      11.000</t>
  </si>
  <si>
    <t>Location 630</t>
  </si>
  <si>
    <t>BITT-E      11.000</t>
  </si>
  <si>
    <t>Location 631</t>
  </si>
  <si>
    <t>TOWP-E      11.000</t>
  </si>
  <si>
    <t>Location 632</t>
  </si>
  <si>
    <t>WEST-E      11.000</t>
  </si>
  <si>
    <t>Location 633</t>
  </si>
  <si>
    <t>HAMB-E      11.000</t>
  </si>
  <si>
    <t>Location 634</t>
  </si>
  <si>
    <t>WOOL-E      11.000</t>
  </si>
  <si>
    <t>Location 636</t>
  </si>
  <si>
    <t>CHAN-E      11.000</t>
  </si>
  <si>
    <t>Location 637</t>
  </si>
  <si>
    <t>BASS-E      11.000</t>
  </si>
  <si>
    <t>Location 638</t>
  </si>
  <si>
    <t>EASN-E      11.000</t>
  </si>
  <si>
    <t>Location 639</t>
  </si>
  <si>
    <t>VELM-E      11.000</t>
  </si>
  <si>
    <t>Location 640</t>
  </si>
  <si>
    <t>HEDE-E      11.000</t>
  </si>
  <si>
    <t>Location 642</t>
  </si>
  <si>
    <t>SOUG-E      11.000</t>
  </si>
  <si>
    <t>Location 643</t>
  </si>
  <si>
    <t>REGE-E      11.000</t>
  </si>
  <si>
    <t>Location 644</t>
  </si>
  <si>
    <t>BEVV-F1     6.6000</t>
  </si>
  <si>
    <t>Location 645</t>
  </si>
  <si>
    <t>WESP-E      11.000</t>
  </si>
  <si>
    <t>Location 646</t>
  </si>
  <si>
    <t>SHIR-E      11.000</t>
  </si>
  <si>
    <t>Location 647</t>
  </si>
  <si>
    <t>WOML-F      6.6000</t>
  </si>
  <si>
    <t>Location 648</t>
  </si>
  <si>
    <t>OLDD-F      6.6000</t>
  </si>
  <si>
    <t>Location 649</t>
  </si>
  <si>
    <t>CENB-E      11.000</t>
  </si>
  <si>
    <t>Location 650</t>
  </si>
  <si>
    <t>CHAP-F      6.6000</t>
  </si>
  <si>
    <t>Location 651</t>
  </si>
  <si>
    <t>SOUS-F      6.6000</t>
  </si>
  <si>
    <t>Location 653</t>
  </si>
  <si>
    <t>HAST-E      11.000</t>
  </si>
  <si>
    <t>Location 654</t>
  </si>
  <si>
    <t>IBMH-E      11.000</t>
  </si>
  <si>
    <t>Location 655</t>
  </si>
  <si>
    <t>STCR-E      11.000</t>
  </si>
  <si>
    <t>Location 656</t>
  </si>
  <si>
    <t>GORR-E      11.000</t>
  </si>
  <si>
    <t>Location 657</t>
  </si>
  <si>
    <t>DUNB-E      11.000</t>
  </si>
  <si>
    <t>Location 658</t>
  </si>
  <si>
    <t>HOUG-E      11.000</t>
  </si>
  <si>
    <t>Location 661</t>
  </si>
  <si>
    <t>TOTT-E      11.000</t>
  </si>
  <si>
    <t>Location 662</t>
  </si>
  <si>
    <t>SILK-E      11.000</t>
  </si>
  <si>
    <t>Location 663</t>
  </si>
  <si>
    <t>NBAD-E      11.000</t>
  </si>
  <si>
    <t>Location 664</t>
  </si>
  <si>
    <t>ROMS-E      11.000</t>
  </si>
  <si>
    <t>Location 665</t>
  </si>
  <si>
    <t>MAYB-E      11.000</t>
  </si>
  <si>
    <t>Location 666</t>
  </si>
  <si>
    <t>FLET-E      11.000</t>
  </si>
  <si>
    <t>Location 667</t>
  </si>
  <si>
    <t>LORD-E      11.000</t>
  </si>
  <si>
    <t>Location 670</t>
  </si>
  <si>
    <t>UPTL-E      11.000</t>
  </si>
  <si>
    <t>Location 671</t>
  </si>
  <si>
    <t>COWE-E      11.000</t>
  </si>
  <si>
    <t>Location 672</t>
  </si>
  <si>
    <t>SHAL-E      11.000</t>
  </si>
  <si>
    <t>Location 673</t>
  </si>
  <si>
    <t>FRES-E      11.000</t>
  </si>
  <si>
    <t>Location 674</t>
  </si>
  <si>
    <t>NEWP-E      11.000</t>
  </si>
  <si>
    <t>Location 675</t>
  </si>
  <si>
    <t>BINS-E      11.000</t>
  </si>
  <si>
    <t>Location 676</t>
  </si>
  <si>
    <t>RYDE-E      11.000</t>
  </si>
  <si>
    <t>Location 677</t>
  </si>
  <si>
    <t>SADO-E      11.000</t>
  </si>
  <si>
    <t>Location 678</t>
  </si>
  <si>
    <t>SHAN-E      11.000</t>
  </si>
  <si>
    <t>Location 679</t>
  </si>
  <si>
    <t>VENT-E      11.000</t>
  </si>
  <si>
    <t>Location 680</t>
  </si>
  <si>
    <t>ARRN-E      11.000</t>
  </si>
  <si>
    <t>Location 681</t>
  </si>
  <si>
    <t>SFPV-E      11.000</t>
  </si>
  <si>
    <t>Location 682</t>
  </si>
  <si>
    <t>DFPV-E      11.000</t>
  </si>
  <si>
    <t>Location 683</t>
  </si>
  <si>
    <t>HFPV-E      11.000</t>
  </si>
  <si>
    <t>Location 684</t>
  </si>
  <si>
    <t>FFPV-E      11.000</t>
  </si>
  <si>
    <t>Location 685</t>
  </si>
  <si>
    <t>WCPV-E      11.000</t>
  </si>
  <si>
    <t>Location 686</t>
  </si>
  <si>
    <t>SLPV-E      11.000</t>
  </si>
  <si>
    <t>Location 687</t>
  </si>
  <si>
    <t>HAMW-E      11.000</t>
  </si>
  <si>
    <t>Location 688</t>
  </si>
  <si>
    <t>POLE-E      11.000</t>
  </si>
  <si>
    <t>Location 689</t>
  </si>
  <si>
    <t>SBOU-E      11.000</t>
  </si>
  <si>
    <t>Location 690</t>
  </si>
  <si>
    <t>BOSE-E      11.000</t>
  </si>
  <si>
    <t>Location 691</t>
  </si>
  <si>
    <t>CHRI-E      11.000</t>
  </si>
  <si>
    <t>Location 692</t>
  </si>
  <si>
    <t>SOME-E      11.000</t>
  </si>
  <si>
    <t>Location 695</t>
  </si>
  <si>
    <t>NEWM-E      11.000</t>
  </si>
  <si>
    <t>Location 696</t>
  </si>
  <si>
    <t>HINC-E      11.000</t>
  </si>
  <si>
    <t>Location 697</t>
  </si>
  <si>
    <t>LYMI-E      11.000</t>
  </si>
  <si>
    <t>Location 698</t>
  </si>
  <si>
    <t>MILS-E      11.000</t>
  </si>
  <si>
    <t>Location 699</t>
  </si>
  <si>
    <t>EHOW-E      11.000</t>
  </si>
  <si>
    <t>Location 700</t>
  </si>
  <si>
    <t>REHI-E      11.000</t>
  </si>
  <si>
    <t>Location 701</t>
  </si>
  <si>
    <t>WINT-E      11.000</t>
  </si>
  <si>
    <t>Location 703</t>
  </si>
  <si>
    <t>FEDO-E      11.000</t>
  </si>
  <si>
    <t>Location 704</t>
  </si>
  <si>
    <t>FOIN-E      11.000</t>
  </si>
  <si>
    <t>Location 705</t>
  </si>
  <si>
    <t>HINM-E      11.000</t>
  </si>
  <si>
    <t>Location 706</t>
  </si>
  <si>
    <t>MANN-E      11.000</t>
  </si>
  <si>
    <t>Location 707</t>
  </si>
  <si>
    <t>MILA-E      11.000</t>
  </si>
  <si>
    <t>Location 708</t>
  </si>
  <si>
    <t>NEWS-E      11.000</t>
  </si>
  <si>
    <t>Location 709</t>
  </si>
  <si>
    <t>ROCK-E      11.000</t>
  </si>
  <si>
    <t>Location 710</t>
  </si>
  <si>
    <t>VERW-E      11.000</t>
  </si>
  <si>
    <t>Location 711</t>
  </si>
  <si>
    <t>VERW-E1     11.000</t>
  </si>
  <si>
    <t>Location 712</t>
  </si>
  <si>
    <t>WIMB-E      11.000</t>
  </si>
  <si>
    <t>Location 713</t>
  </si>
  <si>
    <t>WSTG-E      11.000</t>
  </si>
  <si>
    <t>Location 714</t>
  </si>
  <si>
    <t>RILG-E      11.000</t>
  </si>
  <si>
    <t>Location 718</t>
  </si>
  <si>
    <t>BEME-E      11.000</t>
  </si>
  <si>
    <t>Location 719</t>
  </si>
  <si>
    <t>HOMI-E      11.000</t>
  </si>
  <si>
    <t>Location 720</t>
  </si>
  <si>
    <t>NETH-E      11.000</t>
  </si>
  <si>
    <t>Location 721</t>
  </si>
  <si>
    <t>PETF-E      11.000</t>
  </si>
  <si>
    <t>Location 722</t>
  </si>
  <si>
    <t>RELY-E      11.000</t>
  </si>
  <si>
    <t>Location 723</t>
  </si>
  <si>
    <t>SALC-E      11.000</t>
  </si>
  <si>
    <t>Location 724</t>
  </si>
  <si>
    <t>TEFF-E      11.000</t>
  </si>
  <si>
    <t>Location 725</t>
  </si>
  <si>
    <t>STAP-E      11.000</t>
  </si>
  <si>
    <t>Location 727</t>
  </si>
  <si>
    <t>ALDN-E      11.000</t>
  </si>
  <si>
    <t>Location 728</t>
  </si>
  <si>
    <t>BOUV-E      11.000</t>
  </si>
  <si>
    <t>Location 729</t>
  </si>
  <si>
    <t>CENT-E      11.000</t>
  </si>
  <si>
    <t>Location 730</t>
  </si>
  <si>
    <t>ELEH-E      11.000</t>
  </si>
  <si>
    <t>Location 731</t>
  </si>
  <si>
    <t>PARS-E      11.000</t>
  </si>
  <si>
    <t>Location 732</t>
  </si>
  <si>
    <t>PARN-E      11.000</t>
  </si>
  <si>
    <t>Location 733</t>
  </si>
  <si>
    <t>WBOU-E      11.000</t>
  </si>
  <si>
    <t>Location 734</t>
  </si>
  <si>
    <t>PDCM-E1     11.000</t>
  </si>
  <si>
    <t>Location 735</t>
  </si>
  <si>
    <t>SHAF-E      11.000</t>
  </si>
  <si>
    <t>Location 736</t>
  </si>
  <si>
    <t>SHRO-E      11.000</t>
  </si>
  <si>
    <t>Location 737</t>
  </si>
  <si>
    <t>TARR-E      11.000</t>
  </si>
  <si>
    <t>Location 738</t>
  </si>
  <si>
    <t>GSTM-E      11.000</t>
  </si>
  <si>
    <t>Location 739</t>
  </si>
  <si>
    <t>MINC-E      11.000</t>
  </si>
  <si>
    <t>Location 740</t>
  </si>
  <si>
    <t>TISB-E      11.000</t>
  </si>
  <si>
    <t>Location 741</t>
  </si>
  <si>
    <t>HENS-E      11.000</t>
  </si>
  <si>
    <t>Location 742</t>
  </si>
  <si>
    <t>WICA-E      11.000</t>
  </si>
  <si>
    <t>Location 743</t>
  </si>
  <si>
    <t>BOUR-E      11.000</t>
  </si>
  <si>
    <t>Location 744</t>
  </si>
  <si>
    <t>WSTO-E      11.000</t>
  </si>
  <si>
    <t>Location 745</t>
  </si>
  <si>
    <t>GILL-E      11.000</t>
  </si>
  <si>
    <t>Location 748</t>
  </si>
  <si>
    <t>AADV-E      11.000</t>
  </si>
  <si>
    <t>Location 749</t>
  </si>
  <si>
    <t>BOVI-E      11.000</t>
  </si>
  <si>
    <t>Location 750</t>
  </si>
  <si>
    <t>WART-E      11.000</t>
  </si>
  <si>
    <t>Location 751</t>
  </si>
  <si>
    <t>BUSH-E      11.000</t>
  </si>
  <si>
    <t>Location 752</t>
  </si>
  <si>
    <t>SWAN-E      11.000</t>
  </si>
  <si>
    <t>Location 753</t>
  </si>
  <si>
    <t>TRLG-E      11.000</t>
  </si>
  <si>
    <t>Location 757</t>
  </si>
  <si>
    <t>WIBK-E      11.000</t>
  </si>
  <si>
    <t>Location 758</t>
  </si>
  <si>
    <t>CREE-E      11.000</t>
  </si>
  <si>
    <t>Location 759</t>
  </si>
  <si>
    <t>CORM-E      11.000</t>
  </si>
  <si>
    <t>Location 760</t>
  </si>
  <si>
    <t>BLAN-E      11.000</t>
  </si>
  <si>
    <t>Location 761</t>
  </si>
  <si>
    <t>HOLB-E      11.000</t>
  </si>
  <si>
    <t>Location 767</t>
  </si>
  <si>
    <t>RATF-E      11.000</t>
  </si>
  <si>
    <t>Location 768</t>
  </si>
  <si>
    <t>BOSD-E      11.000</t>
  </si>
  <si>
    <t>Location 769</t>
  </si>
  <si>
    <t>PARH-E      11.000</t>
  </si>
  <si>
    <t>Location 770</t>
  </si>
  <si>
    <t>ENFO-E      11.000</t>
  </si>
  <si>
    <t>Location 771</t>
  </si>
  <si>
    <t>STNG-F      6.6000</t>
  </si>
  <si>
    <t>Location 772</t>
  </si>
  <si>
    <t>BULF-F      6.6000</t>
  </si>
  <si>
    <t>Location 773</t>
  </si>
  <si>
    <t>TIWD-F      6.6000</t>
  </si>
  <si>
    <t>Location 776</t>
  </si>
  <si>
    <t>YEOV-E      11.000</t>
  </si>
  <si>
    <t>Location 777</t>
  </si>
  <si>
    <t>PULH-E      11.000</t>
  </si>
  <si>
    <t>Location 778</t>
  </si>
  <si>
    <t>YETM-E      11.000</t>
  </si>
  <si>
    <t>Location 779</t>
  </si>
  <si>
    <t>SHER-E      11.000</t>
  </si>
  <si>
    <t>Location 780</t>
  </si>
  <si>
    <t>MILP-E      11.000</t>
  </si>
  <si>
    <t>Location 781</t>
  </si>
  <si>
    <t>LARK-E      11.000</t>
  </si>
  <si>
    <t>Location 782</t>
  </si>
  <si>
    <t>CHTC-E      11.000</t>
  </si>
  <si>
    <t>Location 783</t>
  </si>
  <si>
    <t>SPAR-E      11.000</t>
  </si>
  <si>
    <t>Location 784</t>
  </si>
  <si>
    <t>DIMM-E      11.000</t>
  </si>
  <si>
    <t>Location 785</t>
  </si>
  <si>
    <t>WHEN-E1     11.000</t>
  </si>
  <si>
    <t>Location 790</t>
  </si>
  <si>
    <t>BBCR-E2     11.000</t>
  </si>
  <si>
    <t>Location 791</t>
  </si>
  <si>
    <t>BOWLA-E     11.000</t>
  </si>
  <si>
    <t>Location 794</t>
  </si>
  <si>
    <t>CERA-E      11.000</t>
  </si>
  <si>
    <t>Location 795</t>
  </si>
  <si>
    <t>PIDD-E      11.000</t>
  </si>
  <si>
    <t>Location 796</t>
  </si>
  <si>
    <t>PUDD-E      11.000</t>
  </si>
  <si>
    <t>Location 797</t>
  </si>
  <si>
    <t>MAIN-E      11.000</t>
  </si>
  <si>
    <t>Location 798</t>
  </si>
  <si>
    <t>CHMI-E      11.000</t>
  </si>
  <si>
    <t>Location 799</t>
  </si>
  <si>
    <t>WEYM-E      11.000</t>
  </si>
  <si>
    <t>Location 800</t>
  </si>
  <si>
    <t>REDL-E      11.000</t>
  </si>
  <si>
    <t>Location 801</t>
  </si>
  <si>
    <t>DORT-E      11.000</t>
  </si>
  <si>
    <t>Location 802</t>
  </si>
  <si>
    <t>CHIC-E1     11.000</t>
  </si>
  <si>
    <t>Location 804</t>
  </si>
  <si>
    <t>BPPV-E      11.000</t>
  </si>
  <si>
    <t>Location 805</t>
  </si>
  <si>
    <t>PORT-E      11.000</t>
  </si>
  <si>
    <t>Location 806</t>
  </si>
  <si>
    <t>IMPC-E      11.000</t>
  </si>
  <si>
    <t>Location 807</t>
  </si>
  <si>
    <t>HIIN-E      11.000</t>
  </si>
  <si>
    <t>Location 808</t>
  </si>
  <si>
    <t>NOHO-E      11.000</t>
  </si>
  <si>
    <t>Location 809</t>
  </si>
  <si>
    <t>UXBR-E2     11.000</t>
  </si>
  <si>
    <t>Location 810</t>
  </si>
  <si>
    <t>YIEW-E1     11.000</t>
  </si>
  <si>
    <t>Location 811</t>
  </si>
  <si>
    <t>YIEW-E2     11.000</t>
  </si>
  <si>
    <t>Location 812</t>
  </si>
  <si>
    <t>BEAC-F      6.6000</t>
  </si>
  <si>
    <t>Location 813</t>
  </si>
  <si>
    <t>BEAC-F3     6.6000</t>
  </si>
  <si>
    <t>Location 814</t>
  </si>
  <si>
    <t>BEAC-F4     6.6000</t>
  </si>
  <si>
    <t>Location 815</t>
  </si>
  <si>
    <t>COKL-F      6.6000</t>
  </si>
  <si>
    <t>Location 816</t>
  </si>
  <si>
    <t>DENA-F      6.6000</t>
  </si>
  <si>
    <t>Location 817</t>
  </si>
  <si>
    <t>GERX-F      6.6000</t>
  </si>
  <si>
    <t>Location 818</t>
  </si>
  <si>
    <t>GRAR-FM1    6.6000</t>
  </si>
  <si>
    <t>Location 819</t>
  </si>
  <si>
    <t>GRAR-FM2    6.6000</t>
  </si>
  <si>
    <t>Location 820</t>
  </si>
  <si>
    <t>HARE-F      6.6000</t>
  </si>
  <si>
    <t>Location 821</t>
  </si>
  <si>
    <t>WAPW-G1     3.3000</t>
  </si>
  <si>
    <t>Location 822</t>
  </si>
  <si>
    <t>WAPW-G4     11.000</t>
  </si>
  <si>
    <t>Location 823</t>
  </si>
  <si>
    <t>SUTL-E      11.000</t>
  </si>
  <si>
    <t>Location 824</t>
  </si>
  <si>
    <t>UPTO-E1     11.000</t>
  </si>
  <si>
    <t>Location 825</t>
  </si>
  <si>
    <t>HAYE-E1     11.000</t>
  </si>
  <si>
    <t>Location 826</t>
  </si>
  <si>
    <t>NHYD-E1     11.000</t>
  </si>
  <si>
    <t>Location 827</t>
  </si>
  <si>
    <t>VIFR-E      11.000</t>
  </si>
  <si>
    <t>Location 828</t>
  </si>
  <si>
    <t>HEAT-E1     11.000</t>
  </si>
  <si>
    <t>Location 829</t>
  </si>
  <si>
    <t>BRDE-E      11.000</t>
  </si>
  <si>
    <t>Location 830</t>
  </si>
  <si>
    <t>SPRR-FM1    6.6000</t>
  </si>
  <si>
    <t>Location 831</t>
  </si>
  <si>
    <t>TGRE-F      6.6000</t>
  </si>
  <si>
    <t>Location 832</t>
  </si>
  <si>
    <t>PERI-E      11.000</t>
  </si>
  <si>
    <t>Location 833</t>
  </si>
  <si>
    <t>GREE-E2     11.000</t>
  </si>
  <si>
    <t>Location 834</t>
  </si>
  <si>
    <t>VOLA-E1     11.000</t>
  </si>
  <si>
    <t>Location 835</t>
  </si>
  <si>
    <t>NCANB-E1    11.000</t>
  </si>
  <si>
    <t>Location 837</t>
  </si>
  <si>
    <t>PARR-F      6.6000</t>
  </si>
  <si>
    <t>Location 838</t>
  </si>
  <si>
    <t>GOLD-F      6.6000</t>
  </si>
  <si>
    <t>Location 839</t>
  </si>
  <si>
    <t>LEAP-E      11.000</t>
  </si>
  <si>
    <t>Location 840</t>
  </si>
  <si>
    <t>EALI-E1     11.000</t>
  </si>
  <si>
    <t>Location 841</t>
  </si>
  <si>
    <t>SOUR-E1     11.000</t>
  </si>
  <si>
    <t>Location 842</t>
  </si>
  <si>
    <t>COPD-E      11.000</t>
  </si>
  <si>
    <t>Location 843</t>
  </si>
  <si>
    <t>IRBR-E      11.000</t>
  </si>
  <si>
    <t>Location 844</t>
  </si>
  <si>
    <t>BRIR-E1     11.000</t>
  </si>
  <si>
    <t>Location 845</t>
  </si>
  <si>
    <t>BOSM-E      11.000</t>
  </si>
  <si>
    <t>Location 846</t>
  </si>
  <si>
    <t>BREN-E1     11.000</t>
  </si>
  <si>
    <t>Location 847</t>
  </si>
  <si>
    <t>HARL-E      11.000</t>
  </si>
  <si>
    <t>Location 848</t>
  </si>
  <si>
    <t>DEAG-E      11.000</t>
  </si>
  <si>
    <t>Location 849</t>
  </si>
  <si>
    <t>NFEL-E      11.000</t>
  </si>
  <si>
    <t>Location 850</t>
  </si>
  <si>
    <t>FELT-F1     6.6000</t>
  </si>
  <si>
    <t>Location 851</t>
  </si>
  <si>
    <t>FELT-F2     6.6000</t>
  </si>
  <si>
    <t>Location 852</t>
  </si>
  <si>
    <t>CHUR-E      11.000</t>
  </si>
  <si>
    <t>Location 853</t>
  </si>
  <si>
    <t>ASHC-G1     3.3000</t>
  </si>
  <si>
    <t>Location 854</t>
  </si>
  <si>
    <t>ASHC-G2     3.3000</t>
  </si>
  <si>
    <t>Location 855</t>
  </si>
  <si>
    <t>HOPA-F      6.6000</t>
  </si>
  <si>
    <t>Location 856</t>
  </si>
  <si>
    <t>SUNG-E      11.000</t>
  </si>
  <si>
    <t>Location 857</t>
  </si>
  <si>
    <t>ASHC-SUB-G  3.3000</t>
  </si>
  <si>
    <t>Location 858</t>
  </si>
  <si>
    <t>ASHC-G3     3.3000</t>
  </si>
  <si>
    <t>Location 859</t>
  </si>
  <si>
    <t>BRAV-E      11.000</t>
  </si>
  <si>
    <t>Location 860</t>
  </si>
  <si>
    <t>CHAS-E      11.000</t>
  </si>
  <si>
    <t>Location 861</t>
  </si>
  <si>
    <t>CRES-E      11.000</t>
  </si>
  <si>
    <t>Location 862</t>
  </si>
  <si>
    <t>ECHO-E      11.000</t>
  </si>
  <si>
    <t>Location 863</t>
  </si>
  <si>
    <t>FOXT-E      11.000</t>
  </si>
  <si>
    <t>Location 864</t>
  </si>
  <si>
    <t>GOLF-E      11.000</t>
  </si>
  <si>
    <t>Location 865</t>
  </si>
  <si>
    <t>HOTE-E      11.000</t>
  </si>
  <si>
    <t>Location 866</t>
  </si>
  <si>
    <t>INDI-E      11.000</t>
  </si>
  <si>
    <t>Location 867</t>
  </si>
  <si>
    <t>DELT-E      11.000</t>
  </si>
  <si>
    <t>Location 868</t>
  </si>
  <si>
    <t>BICN-E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</si>
  <si>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</si>
  <si>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</si>
  <si>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</si>
  <si>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</si>
  <si>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</si>
  <si>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</si>
  <si>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</si>
  <si>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</si>
  <si>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</si>
  <si>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</si>
  <si>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</si>
  <si>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</si>
  <si>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</si>
  <si>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</si>
  <si>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</si>
  <si>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</si>
  <si>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</si>
  <si>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</si>
  <si>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</si>
  <si>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</si>
  <si>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</si>
  <si>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</si>
  <si>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</si>
  <si>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</si>
  <si>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</si>
  <si>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</si>
  <si>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</si>
  <si>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</si>
  <si>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</si>
  <si>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</si>
  <si>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</si>
  <si>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</si>
  <si>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</si>
  <si>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</si>
  <si>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</si>
  <si>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</si>
  <si>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</si>
  <si>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</si>
  <si>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</si>
  <si>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</si>
  <si>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</si>
  <si>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</si>
  <si>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</si>
  <si>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</si>
  <si>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</si>
  <si>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</si>
  <si>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</si>
  <si>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</si>
  <si>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</si>
  <si>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</si>
  <si>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</si>
  <si>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</si>
  <si>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</si>
  <si>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</si>
  <si>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</si>
  <si>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</si>
  <si>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</si>
  <si>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</si>
  <si>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</si>
  <si>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</si>
  <si>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</si>
  <si>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</si>
  <si>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</si>
  <si>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</si>
  <si>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</si>
  <si>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</si>
  <si>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</si>
  <si>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</si>
  <si>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</si>
  <si>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</si>
  <si>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</si>
  <si>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</si>
  <si>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</si>
  <si>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</si>
  <si>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</si>
  <si>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</si>
  <si>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</si>
  <si>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</si>
  <si>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</si>
  <si>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</si>
  <si>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</si>
  <si>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</si>
  <si>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</si>
  <si>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</si>
  <si>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</si>
  <si>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</si>
  <si>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</si>
  <si>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</si>
  <si>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</si>
  <si>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</si>
  <si>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</si>
  <si>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</si>
  <si>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</si>
  <si>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</si>
  <si>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</si>
  <si>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</si>
  <si>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</si>
  <si>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</si>
  <si>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</si>
  <si>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</si>
  <si>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</si>
  <si>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</si>
  <si>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</si>
  <si>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</si>
  <si>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</si>
  <si>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</si>
  <si>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</si>
  <si>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</si>
  <si>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</si>
  <si>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</si>
  <si>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</si>
  <si>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</si>
  <si>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</si>
  <si>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</si>
  <si>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</si>
  <si>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</si>
  <si>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</si>
  <si>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</si>
  <si>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</si>
  <si>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</si>
  <si>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</si>
  <si>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</si>
  <si>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</si>
  <si>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</si>
  <si>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</si>
  <si>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</si>
  <si>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</si>
  <si>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</si>
  <si>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</si>
  <si>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</si>
  <si>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</si>
  <si>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</si>
  <si>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</si>
  <si>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</si>
  <si>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</si>
  <si>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</si>
  <si>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</si>
  <si>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</si>
  <si>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</si>
  <si>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</si>
  <si>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</si>
  <si>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</si>
  <si>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</si>
  <si>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</si>
  <si>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</si>
  <si>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</si>
  <si>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</si>
  <si>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</si>
  <si>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</si>
  <si>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</si>
  <si>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</si>
  <si>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</si>
  <si>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</si>
  <si>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</si>
  <si>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</si>
  <si>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</si>
  <si>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</si>
  <si>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</si>
  <si>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</si>
  <si>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</si>
  <si>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</si>
  <si>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</si>
  <si>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</si>
  <si>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</si>
  <si>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</si>
  <si>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</si>
  <si>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</si>
  <si>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</si>
  <si>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</si>
  <si>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</si>
  <si>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</si>
  <si>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</si>
  <si>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</si>
  <si>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</si>
  <si>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</si>
  <si>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</si>
  <si>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</si>
  <si>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</si>
  <si>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</si>
  <si>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</si>
  <si>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</si>
  <si>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</si>
  <si>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</si>
  <si>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</si>
  <si>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</si>
  <si>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</si>
  <si>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</si>
  <si>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</si>
  <si>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</si>
  <si>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</si>
  <si>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</si>
  <si>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</si>
  <si>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</si>
  <si>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</si>
  <si>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</si>
  <si>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</si>
  <si>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</si>
  <si>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</si>
  <si>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</si>
  <si>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</si>
  <si>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</si>
  <si>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</si>
  <si>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</si>
  <si>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</si>
  <si>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</si>
  <si>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</si>
  <si>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</si>
  <si>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</si>
  <si>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</si>
  <si>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</si>
  <si>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</si>
  <si>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</si>
  <si>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</si>
  <si>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</si>
  <si>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</si>
  <si>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</si>
  <si>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</si>
  <si>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</si>
  <si>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</si>
  <si>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</si>
  <si>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</si>
  <si>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</si>
  <si>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</si>
  <si>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</si>
  <si>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</si>
  <si>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</si>
  <si>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</si>
  <si>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</si>
  <si>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</si>
  <si>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</si>
  <si>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</si>
  <si>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</si>
  <si>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</si>
  <si>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</si>
  <si>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</si>
  <si>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</si>
  <si>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</si>
  <si>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</si>
  <si>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</si>
  <si>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</si>
  <si>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</si>
  <si>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</si>
  <si>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</si>
  <si>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</si>
  <si>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</si>
  <si>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</si>
  <si>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</si>
  <si>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</si>
  <si>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</si>
  <si>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</si>
  <si>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</si>
  <si>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</si>
  <si>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</si>
  <si>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</si>
  <si>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</si>
  <si>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</si>
  <si>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</si>
  <si>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</si>
  <si>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</si>
  <si>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</si>
  <si>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</si>
  <si>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</si>
  <si>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</si>
  <si>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</si>
  <si>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</si>
  <si>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</si>
  <si>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</si>
  <si>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</si>
  <si>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</si>
  <si>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</si>
  <si>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</si>
  <si>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</si>
  <si>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</si>
  <si>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</si>
  <si>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</si>
  <si>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</si>
  <si>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</si>
  <si>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</si>
  <si>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</si>
  <si>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</si>
  <si>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</si>
  <si>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</si>
  <si>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</si>
  <si>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</si>
  <si>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</si>
  <si>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</si>
  <si>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</si>
  <si>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</si>
  <si>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</si>
  <si>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</si>
  <si>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</si>
  <si>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</si>
  <si>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</si>
  <si>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</si>
  <si>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</si>
  <si>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</si>
  <si>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</si>
  <si>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</si>
  <si>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</si>
  <si>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</si>
  <si>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</si>
  <si>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</si>
  <si>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</si>
  <si>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</si>
  <si>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</si>
  <si>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</si>
  <si>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</si>
  <si>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</si>
  <si>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</si>
  <si>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</si>
  <si>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</si>
  <si>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</si>
  <si>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</si>
  <si>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</si>
  <si>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</si>
  <si>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21/11/2022</t>
  </si>
  <si>
    <t>01/10/2022</t>
  </si>
  <si>
    <t>31/08/2022</t>
  </si>
  <si>
    <t>Version: 1.3 - 01/04/22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</si>
</sst>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0.00;\(0.00\);"/>
    <numFmt numFmtId="180" formatCode="&quot;£&quot;#,##0.00"/>
  </numFmts>
  <fonts count="41"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sz val="10"/>
      <name val="Calibri"/>
      <family val="2"/>
    </font>
  </fonts>
  <fills count="44">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
      <patternFill patternType="solid">
        <fgColor rgb="FFFFCC9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style="thin">
        <color indexed="64"/>
      </right>
      <top/>
      <bottom/>
      <diagonal/>
    </border>
    <border>
      <left style="thin">
        <color rgb="FF999999"/>
      </left>
      <right/>
      <top/>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6" fillId="0" borderId="0" applyFill="0" applyBorder="0" applyAlignment="0" applyProtection="0">
      <alignment vertical="center"/>
    </xf>
    <xf numFmtId="0" fontId="1" fillId="37" borderId="13" applyNumberFormat="0" applyBorder="0" applyAlignment="0" applyProtection="0">
      <alignment vertical="center"/>
    </xf>
    <xf numFmtId="49" fontId="34" fillId="38" borderId="0" applyBorder="0" applyAlignment="0" applyProtection="0">
      <alignment horizontal="left" vertical="center" wrapText="1"/>
    </xf>
    <xf numFmtId="0" fontId="1" fillId="0" borderId="0" applyNumberFormat="0" applyFont="0" applyBorder="0" applyAlignment="0" applyProtection="0"/>
    <xf numFmtId="0" fontId="1" fillId="39" borderId="0" applyNumberFormat="0" applyBorder="0" applyAlignment="0">
      <alignment horizontal="center"/>
      <protection locked="0"/>
    </xf>
    <xf numFmtId="0" fontId="37" fillId="0" borderId="13"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40" borderId="0" applyBorder="0" applyAlignment="0" applyProtection="0"/>
    <xf numFmtId="49" fontId="39" fillId="41" borderId="0" applyAlignment="0" applyProtection="0">
      <alignment vertical="center"/>
    </xf>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43" fontId="7" fillId="0" borderId="0" applyFont="0" applyFill="0" applyBorder="0" applyAlignment="0" applyProtection="0"/>
    <xf numFmtId="0" fontId="30" fillId="35" borderId="0" applyNumberFormat="0" applyBorder="0" applyAlignment="0" applyProtection="0"/>
    <xf numFmtId="0" fontId="1" fillId="0" borderId="0"/>
    <xf numFmtId="0" fontId="1" fillId="0" borderId="0"/>
  </cellStyleXfs>
  <cellXfs count="307">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170"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1" fontId="21" fillId="9" borderId="1" xfId="0" applyNumberFormat="1" applyFont="1" applyFill="1" applyBorder="1" applyAlignment="1" applyProtection="1">
      <alignment horizontal="center" vertical="center"/>
      <protection locked="0"/>
    </xf>
    <xf numFmtId="171"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1"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1"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4"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1"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3" fontId="7" fillId="31" borderId="1" xfId="10" applyNumberFormat="1" applyFont="1" applyFill="1" applyBorder="1" applyAlignment="1" applyProtection="1">
      <alignment vertical="center"/>
      <protection locked="0"/>
    </xf>
    <xf numFmtId="172" fontId="4" fillId="30" borderId="1" xfId="9" applyNumberFormat="1" applyFill="1" applyBorder="1" applyAlignment="1" applyProtection="1">
      <alignment vertical="center"/>
    </xf>
    <xf numFmtId="173" fontId="7" fillId="30" borderId="1" xfId="9" applyNumberFormat="1" applyFont="1" applyFill="1" applyBorder="1" applyAlignment="1" applyProtection="1">
      <alignment vertical="center"/>
      <protection locked="0"/>
    </xf>
    <xf numFmtId="173" fontId="7" fillId="33" borderId="1" xfId="9" applyNumberFormat="1" applyFont="1" applyFill="1" applyBorder="1" applyAlignment="1" applyProtection="1">
      <alignment vertical="center"/>
      <protection locked="0"/>
    </xf>
    <xf numFmtId="173"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2"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3"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7" fontId="22" fillId="18" borderId="1" xfId="0" applyNumberFormat="1" applyFont="1" applyFill="1" applyBorder="1" applyAlignment="1" applyProtection="1">
      <alignment horizontal="center" vertical="center"/>
      <protection locked="0"/>
    </xf>
    <xf numFmtId="177" fontId="21" fillId="19" borderId="1" xfId="0" applyNumberFormat="1" applyFont="1" applyFill="1" applyBorder="1" applyAlignment="1" applyProtection="1">
      <alignment horizontal="center" vertical="center"/>
      <protection locked="0"/>
    </xf>
    <xf numFmtId="177" fontId="22" fillId="20" borderId="1" xfId="0" applyNumberFormat="1" applyFont="1" applyFill="1" applyBorder="1" applyAlignment="1" applyProtection="1">
      <alignment horizontal="center" vertical="center"/>
      <protection locked="0"/>
    </xf>
    <xf numFmtId="177" fontId="22" fillId="21" borderId="1" xfId="0" applyNumberFormat="1" applyFont="1" applyFill="1" applyBorder="1" applyAlignment="1" applyProtection="1">
      <alignment horizontal="center" vertical="center"/>
      <protection locked="0"/>
    </xf>
    <xf numFmtId="177" fontId="21"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1" fontId="10" fillId="3" borderId="1" xfId="0" applyNumberFormat="1" applyFont="1" applyFill="1" applyBorder="1" applyAlignment="1" applyProtection="1">
      <alignment horizontal="center" vertical="center"/>
      <protection locked="0"/>
    </xf>
    <xf numFmtId="171"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1"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8" fillId="7" borderId="1" xfId="0" applyFont="1" applyFill="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7" fillId="2" borderId="0" xfId="6" quotePrefix="1" applyFill="1" applyAlignment="1">
      <alignment horizontal="center" vertical="center" wrapText="1"/>
    </xf>
    <xf numFmtId="0" fontId="17"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15" fillId="8" borderId="1" xfId="0" applyNumberFormat="1" applyFont="1" applyFill="1" applyBorder="1" applyAlignment="1" applyProtection="1">
      <alignment horizontal="center" vertical="center"/>
      <protection locked="0"/>
    </xf>
    <xf numFmtId="3"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8" fillId="0" borderId="3" xfId="0" applyFont="1" applyBorder="1" applyAlignment="1">
      <alignment vertical="center" wrapText="1"/>
    </xf>
    <xf numFmtId="0" fontId="7" fillId="2" borderId="1" xfId="0" applyFont="1" applyFill="1" applyBorder="1" applyAlignment="1">
      <alignment vertical="center"/>
    </xf>
    <xf numFmtId="0" fontId="7" fillId="42" borderId="6" xfId="0" applyFont="1" applyFill="1" applyBorder="1" applyAlignment="1">
      <alignment horizontal="center" vertical="center" wrapText="1"/>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0" fillId="2" borderId="1" xfId="0" applyFill="1" applyBorder="1" applyAlignment="1">
      <alignment horizontal="center" vertical="center"/>
    </xf>
    <xf numFmtId="0" fontId="14" fillId="0" borderId="0" xfId="3" applyFill="1" applyBorder="1" applyAlignment="1" applyProtection="1">
      <alignment vertical="center"/>
    </xf>
    <xf numFmtId="0" fontId="0" fillId="2" borderId="3" xfId="0" applyFill="1" applyBorder="1" applyAlignment="1">
      <alignment horizontal="center" vertical="center"/>
    </xf>
    <xf numFmtId="165" fontId="0" fillId="2" borderId="1" xfId="0" applyNumberFormat="1" applyFill="1" applyBorder="1" applyAlignment="1">
      <alignment horizontal="center" vertical="center"/>
    </xf>
    <xf numFmtId="0" fontId="10" fillId="0" borderId="1" xfId="0" applyFont="1" applyBorder="1" applyAlignment="1">
      <alignment vertical="top" wrapText="1"/>
    </xf>
    <xf numFmtId="0" fontId="7" fillId="2" borderId="0" xfId="6" quotePrefix="1" applyFill="1" applyAlignment="1">
      <alignment vertical="center" wrapText="1"/>
    </xf>
    <xf numFmtId="0" fontId="0" fillId="2" borderId="11" xfId="0" applyFill="1" applyBorder="1"/>
    <xf numFmtId="0" fontId="8" fillId="9" borderId="1" xfId="6" applyFont="1" applyFill="1" applyBorder="1" applyAlignment="1" applyProtection="1">
      <alignment horizontal="left" vertical="center" wrapText="1"/>
      <protection locked="0"/>
    </xf>
    <xf numFmtId="0" fontId="8" fillId="9" borderId="1" xfId="6" applyFont="1" applyFill="1" applyBorder="1" applyAlignment="1">
      <alignment horizontal="left" vertical="center" wrapText="1"/>
    </xf>
    <xf numFmtId="0" fontId="7" fillId="2" borderId="11" xfId="6" applyFill="1" applyBorder="1" applyAlignment="1">
      <alignment vertical="center"/>
    </xf>
    <xf numFmtId="0" fontId="9" fillId="2" borderId="11" xfId="6" applyFont="1" applyFill="1" applyBorder="1" applyAlignment="1">
      <alignment vertical="center"/>
    </xf>
    <xf numFmtId="0" fontId="30" fillId="0" borderId="8" xfId="15" quotePrefix="1" applyFill="1" applyBorder="1" applyAlignment="1">
      <alignment horizontal="left" vertical="top" wrapText="1"/>
    </xf>
    <xf numFmtId="0" fontId="0" fillId="0" borderId="1" xfId="0" applyBorder="1" applyAlignment="1">
      <alignment horizontal="center" vertical="center" wrapText="1"/>
    </xf>
    <xf numFmtId="0" fontId="8" fillId="43" borderId="2" xfId="0" applyFont="1" applyFill="1" applyBorder="1" applyAlignment="1">
      <alignment wrapText="1"/>
    </xf>
    <xf numFmtId="0" fontId="8" fillId="43" borderId="15" xfId="0" applyFont="1" applyFill="1" applyBorder="1" applyAlignment="1">
      <alignment wrapText="1"/>
    </xf>
    <xf numFmtId="0" fontId="7" fillId="0" borderId="2" xfId="0" applyFont="1" applyBorder="1" applyAlignment="1">
      <alignment horizontal="center" vertical="center" wrapText="1"/>
    </xf>
    <xf numFmtId="0" fontId="0" fillId="0" borderId="15" xfId="0" applyBorder="1" applyAlignment="1">
      <alignment horizontal="center" vertical="center"/>
    </xf>
    <xf numFmtId="165" fontId="0" fillId="0" borderId="15" xfId="0" applyNumberFormat="1" applyBorder="1" applyAlignment="1">
      <alignment horizontal="center" vertical="center"/>
    </xf>
    <xf numFmtId="0" fontId="8" fillId="43" borderId="2" xfId="0" applyFont="1" applyFill="1" applyBorder="1" applyAlignment="1">
      <alignment horizontal="center" vertical="center" wrapText="1"/>
    </xf>
    <xf numFmtId="0" fontId="8" fillId="43" borderId="15" xfId="0" applyFont="1" applyFill="1" applyBorder="1" applyAlignment="1">
      <alignment horizontal="center" vertical="center" wrapText="1"/>
    </xf>
    <xf numFmtId="165" fontId="0" fillId="0" borderId="1" xfId="0" applyNumberFormat="1" applyBorder="1" applyAlignment="1">
      <alignment horizontal="center" vertical="center"/>
    </xf>
    <xf numFmtId="49" fontId="0" fillId="9" borderId="1" xfId="0" applyNumberForma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center" vertical="center" wrapText="1"/>
      <protection locked="0"/>
    </xf>
    <xf numFmtId="49" fontId="7" fillId="9" borderId="1" xfId="0" applyNumberFormat="1" applyFont="1" applyFill="1" applyBorder="1" applyAlignment="1" applyProtection="1">
      <alignment horizontal="center" vertical="center" wrapText="1"/>
      <protection locked="0"/>
    </xf>
    <xf numFmtId="1" fontId="7" fillId="9" borderId="1" xfId="0" quotePrefix="1" applyNumberFormat="1" applyFont="1" applyFill="1" applyBorder="1" applyAlignment="1" applyProtection="1">
      <alignment horizontal="center" vertical="center" wrapText="1"/>
      <protection locked="0"/>
    </xf>
    <xf numFmtId="0" fontId="7" fillId="9" borderId="1" xfId="0" quotePrefix="1" applyFont="1" applyFill="1" applyBorder="1" applyAlignment="1" applyProtection="1">
      <alignment horizontal="center" vertical="center" wrapText="1"/>
      <protection locked="0"/>
    </xf>
    <xf numFmtId="0" fontId="7" fillId="9" borderId="1" xfId="0" applyFont="1" applyFill="1" applyBorder="1" applyAlignment="1" applyProtection="1">
      <alignment horizontal="center" vertical="center" wrapText="1"/>
      <protection locked="0"/>
    </xf>
    <xf numFmtId="1" fontId="7" fillId="9" borderId="1" xfId="0" applyNumberFormat="1" applyFont="1" applyFill="1" applyBorder="1" applyAlignment="1" applyProtection="1">
      <alignment horizontal="center" vertical="center" wrapText="1"/>
      <protection locked="0"/>
    </xf>
    <xf numFmtId="0" fontId="8" fillId="0" borderId="0" xfId="0" applyFont="1" applyProtection="1">
      <protection locked="0"/>
    </xf>
    <xf numFmtId="170" fontId="0" fillId="2" borderId="0" xfId="0" applyNumberFormat="1" applyFill="1" applyAlignment="1">
      <alignment vertical="center"/>
    </xf>
    <xf numFmtId="165" fontId="18" fillId="12" borderId="1" xfId="0" applyNumberFormat="1" applyFont="1" applyFill="1" applyBorder="1" applyAlignment="1" applyProtection="1">
      <alignment horizontal="center" vertical="center"/>
      <protection locked="0"/>
    </xf>
    <xf numFmtId="2" fontId="18" fillId="12" borderId="1" xfId="0" applyNumberFormat="1" applyFont="1" applyFill="1" applyBorder="1" applyAlignment="1" applyProtection="1">
      <alignment horizontal="center" vertical="center"/>
      <protection locked="0"/>
    </xf>
    <xf numFmtId="165" fontId="18" fillId="9" borderId="1" xfId="0" applyNumberFormat="1" applyFont="1" applyFill="1" applyBorder="1" applyAlignment="1" applyProtection="1">
      <alignment horizontal="center" vertical="center"/>
      <protection locked="0"/>
    </xf>
    <xf numFmtId="2" fontId="18" fillId="9" borderId="1" xfId="0" applyNumberFormat="1" applyFont="1" applyFill="1" applyBorder="1" applyAlignment="1" applyProtection="1">
      <alignment horizontal="center" vertical="center"/>
      <protection locked="0"/>
    </xf>
    <xf numFmtId="0" fontId="40" fillId="14" borderId="1" xfId="0" applyFont="1" applyFill="1" applyBorder="1" applyAlignment="1" applyProtection="1">
      <alignment horizontal="center" vertical="center" wrapText="1"/>
      <protection locked="0"/>
    </xf>
    <xf numFmtId="165" fontId="18" fillId="14" borderId="1" xfId="0" applyNumberFormat="1" applyFont="1" applyFill="1" applyBorder="1" applyAlignment="1" applyProtection="1">
      <alignment horizontal="center" vertical="center"/>
      <protection locked="0"/>
    </xf>
    <xf numFmtId="0" fontId="18" fillId="15" borderId="1" xfId="0" applyFont="1" applyFill="1" applyBorder="1" applyAlignment="1" applyProtection="1">
      <alignment horizontal="center" vertical="center"/>
      <protection locked="0"/>
    </xf>
    <xf numFmtId="165" fontId="18" fillId="15" borderId="1" xfId="0" applyNumberFormat="1" applyFont="1" applyFill="1" applyBorder="1" applyAlignment="1" applyProtection="1">
      <alignment horizontal="center" vertical="center"/>
      <protection locked="0"/>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7" fillId="0" borderId="1" xfId="0" applyFont="1" applyBorder="1" applyAlignment="1">
      <alignment horizontal="center" vertical="center" wrapText="1"/>
    </xf>
    <xf numFmtId="0" fontId="7" fillId="42"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protection locked="0"/>
    </xf>
    <xf numFmtId="171" fontId="21" fillId="19" borderId="5" xfId="0" applyNumberFormat="1" applyFont="1" applyFill="1" applyBorder="1" applyAlignment="1" applyProtection="1">
      <alignment horizontal="center" vertical="center"/>
      <protection locked="0"/>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7" fillId="2" borderId="0" xfId="6" quotePrefix="1" applyFill="1" applyAlignment="1">
      <alignment horizontal="left" vertical="center" wrapText="1"/>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6" fillId="0" borderId="1" xfId="0" applyFont="1" applyBorder="1" applyAlignment="1">
      <alignment vertical="center" wrapText="1"/>
    </xf>
    <xf numFmtId="0" fontId="0" fillId="0" borderId="1" xfId="0" applyBorder="1" applyAlignment="1">
      <alignment vertical="center"/>
    </xf>
    <xf numFmtId="0" fontId="8" fillId="7" borderId="1"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0" fillId="0" borderId="1" xfId="0" applyFont="1" applyBorder="1" applyAlignment="1">
      <alignment wrapText="1"/>
    </xf>
    <xf numFmtId="0" fontId="8" fillId="0" borderId="1" xfId="0" applyFont="1" applyBorder="1"/>
    <xf numFmtId="0" fontId="10" fillId="0" borderId="1" xfId="0" applyFont="1" applyBorder="1" applyAlignment="1">
      <alignment vertical="top" wrapText="1"/>
    </xf>
    <xf numFmtId="0" fontId="0" fillId="0" borderId="1" xfId="0" applyBorder="1" applyAlignment="1">
      <alignment vertical="top" wrapText="1"/>
    </xf>
    <xf numFmtId="0" fontId="17" fillId="6" borderId="1" xfId="1"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43" borderId="3" xfId="0" applyFont="1" applyFill="1" applyBorder="1" applyAlignment="1">
      <alignment wrapText="1"/>
    </xf>
    <xf numFmtId="0" fontId="8" fillId="43" borderId="4" xfId="0" applyFont="1" applyFill="1" applyBorder="1" applyAlignment="1">
      <alignment wrapText="1"/>
    </xf>
    <xf numFmtId="0" fontId="8" fillId="43" borderId="14" xfId="0" applyFont="1" applyFill="1" applyBorder="1" applyAlignment="1">
      <alignment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7"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2"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2"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E5DECD9A-112C-4B9D-9DCB-BEA5AD256E68}"/>
    <cellStyle name="Blank_CEPATNEI" xfId="21" xr:uid="{384D66AF-42A5-4658-8CE2-9A775896480D}"/>
    <cellStyle name="ColumnHeading_CEPATNEI" xfId="22" xr:uid="{5A9CE255-F13A-47B8-B6C2-5FF52A434C50}"/>
    <cellStyle name="Comma 2" xfId="7" xr:uid="{00000000-0005-0000-0000-000008000000}"/>
    <cellStyle name="Comma 2 2" xfId="34" xr:uid="{B9EE326B-405B-4915-9EC0-C5F674612B4D}"/>
    <cellStyle name="Comma 2 3" xfId="32" xr:uid="{A39E63FB-604C-4882-8C5D-6F98B1EBDB94}"/>
    <cellStyle name="Comma 2 4" xfId="30" xr:uid="{69208C18-DC35-4178-ACCF-834748BFA48F}"/>
    <cellStyle name="EmptyCell_CEPATNEI" xfId="23" xr:uid="{9DA984B9-E4C0-4809-BD0C-34D897E4C2B5}"/>
    <cellStyle name="Fixed_CEPATNEI" xfId="24" xr:uid="{2F808872-B0C1-49D1-B206-D0B83209CD40}"/>
    <cellStyle name="Heading 2" xfId="4" builtinId="17"/>
    <cellStyle name="Heading 3" xfId="5" builtinId="18"/>
    <cellStyle name="Heading 4" xfId="1" builtinId="19"/>
    <cellStyle name="Hyperlink" xfId="3" builtinId="8"/>
    <cellStyle name="Input" xfId="2" builtinId="20"/>
    <cellStyle name="LinkedTo_CEPATNEI" xfId="25" xr:uid="{78FC5780-344F-4E18-8E6F-3F0AE0048342}"/>
    <cellStyle name="LinksFrom_CEPATNEI" xfId="26" xr:uid="{03945EFE-C909-4889-B9BF-DE1B725047E5}"/>
    <cellStyle name="Neutral" xfId="15" builtinId="28"/>
    <cellStyle name="Neutral 2" xfId="35" xr:uid="{106A2823-CDF9-43D4-9A5E-E489611A2C43}"/>
    <cellStyle name="Normal" xfId="0" builtinId="0"/>
    <cellStyle name="Normal 2" xfId="6" xr:uid="{00000000-0005-0000-0000-000010000000}"/>
    <cellStyle name="Normal 3" xfId="14" xr:uid="{00000000-0005-0000-0000-000011000000}"/>
    <cellStyle name="Normal 3 2" xfId="37" xr:uid="{DCCF1F8F-E51A-4BC5-B379-234F407E7E74}"/>
    <cellStyle name="Normal 3 3" xfId="33" xr:uid="{23866558-819A-4412-980A-31C1E0BDF738}"/>
    <cellStyle name="Normal 3 4" xfId="31" xr:uid="{41CF73FC-EFAF-415B-B986-E105128BABC2}"/>
    <cellStyle name="Normal 3_Annex 3 Preserved charges" xfId="36" xr:uid="{48275CCF-51F9-4BC0-812B-56E0B1C78DD9}"/>
    <cellStyle name="Normal_Sheet1" xfId="16" xr:uid="{00000000-0005-0000-0000-000012000000}"/>
    <cellStyle name="RowHeading_CEPATNEI" xfId="27" xr:uid="{9E915E01-B96B-4647-AEDC-4061F388B419}"/>
    <cellStyle name="SectionHeading_CEPATNEI" xfId="28" xr:uid="{31C85BC4-2C2F-4EAA-8D4E-38796CD01B87}"/>
    <cellStyle name="SubSection_CEPATNEI" xfId="29" xr:uid="{4B34F5A0-22B5-48E8-A002-6EA2D5EFDEB3}"/>
    <cellStyle name="Text_CEPATNEI" xfId="19" xr:uid="{00000000-0005-0000-0000-000013000000}"/>
  </cellStyles>
  <dxfs count="12">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PSCSNS/Shared%20Documents/General/PSCSNS%20-%20Migration/Tariffs/2022_23/SSEPD%20Board%20Meeting%2022-10-20/CDCM/Volumes/TCR%20-%20Jun-20%20indicative%20banding%20-%2002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ata--"/>
      <sheetName val="Banding"/>
      <sheetName val="IA"/>
      <sheetName val="Banding_Scenarios"/>
      <sheetName val="Banding_GB_Summary"/>
      <sheetName val="--Charges--"/>
      <sheetName val="ENWL"/>
      <sheetName val="NPgN"/>
      <sheetName val="NPgY"/>
      <sheetName val="WMID"/>
      <sheetName val="EMID"/>
      <sheetName val="SWALES"/>
      <sheetName val="SWEST"/>
      <sheetName val="LPN"/>
      <sheetName val="SPN"/>
      <sheetName val="EPN"/>
      <sheetName val="SPD"/>
      <sheetName val="SPMW"/>
      <sheetName val="SSEH"/>
      <sheetName val="SSES"/>
      <sheetName val="TNU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85" zoomScaleNormal="85" zoomScaleSheetLayoutView="100" workbookViewId="0">
      <selection activeCell="F4" sqref="F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1"/>
      <c r="B1" s="21"/>
      <c r="C1" s="21"/>
      <c r="D1" s="21"/>
      <c r="E1" s="21"/>
    </row>
    <row r="2" spans="1:8" ht="16.5" x14ac:dyDescent="0.25">
      <c r="A2" s="119" t="s">
        <v>0</v>
      </c>
      <c r="B2" s="54"/>
      <c r="C2" s="54"/>
      <c r="D2" s="54"/>
      <c r="E2" s="54"/>
    </row>
    <row r="3" spans="1:8" ht="14" x14ac:dyDescent="0.25">
      <c r="A3" s="54"/>
      <c r="B3" s="117" t="s">
        <v>1</v>
      </c>
      <c r="C3" s="175" t="s">
        <v>2</v>
      </c>
      <c r="D3" s="175" t="s">
        <v>3</v>
      </c>
      <c r="E3" s="175" t="s">
        <v>4</v>
      </c>
    </row>
    <row r="4" spans="1:8" ht="28.5" customHeight="1" x14ac:dyDescent="0.25">
      <c r="A4" s="55" t="s">
        <v>0</v>
      </c>
      <c r="B4" s="25" t="s">
        <v>5</v>
      </c>
      <c r="C4" s="25" t="s">
        <v>6</v>
      </c>
      <c r="D4" s="25" t="s">
        <v>7</v>
      </c>
      <c r="E4" s="25" t="s">
        <v>8</v>
      </c>
    </row>
    <row r="5" spans="1:8" x14ac:dyDescent="0.25">
      <c r="A5" s="54"/>
      <c r="B5" s="54"/>
      <c r="C5" s="54"/>
      <c r="D5" s="54"/>
      <c r="E5" s="54"/>
    </row>
    <row r="6" spans="1:8" ht="16.5" x14ac:dyDescent="0.25">
      <c r="A6" s="57" t="s">
        <v>9</v>
      </c>
      <c r="B6" s="54"/>
      <c r="C6" s="54"/>
      <c r="D6" s="54"/>
      <c r="E6" s="54"/>
    </row>
    <row r="7" spans="1:8" ht="14" x14ac:dyDescent="0.25">
      <c r="A7" s="58" t="s">
        <v>10</v>
      </c>
      <c r="B7" s="218" t="s">
        <v>11</v>
      </c>
      <c r="C7" s="218"/>
      <c r="D7" s="218"/>
      <c r="E7" s="218"/>
    </row>
    <row r="8" spans="1:8" ht="30" customHeight="1" x14ac:dyDescent="0.25">
      <c r="A8" s="62" t="s">
        <v>12</v>
      </c>
      <c r="B8" s="217" t="s">
        <v>13</v>
      </c>
      <c r="C8" s="217"/>
      <c r="D8" s="217"/>
      <c r="E8" s="217"/>
    </row>
    <row r="9" spans="1:8" ht="30" customHeight="1" x14ac:dyDescent="0.25">
      <c r="A9" s="62" t="s">
        <v>14</v>
      </c>
      <c r="B9" s="21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Southern Electric Power Distribution plc Licence area.</v>
      </c>
      <c r="C9" s="217"/>
      <c r="D9" s="217"/>
      <c r="E9" s="217"/>
    </row>
    <row r="10" spans="1:8" ht="30" customHeight="1" x14ac:dyDescent="0.25">
      <c r="A10" s="62" t="s">
        <v>15</v>
      </c>
      <c r="B10" s="217" t="s">
        <v>16</v>
      </c>
      <c r="C10" s="217"/>
      <c r="D10" s="217"/>
      <c r="E10" s="217"/>
    </row>
    <row r="11" spans="1:8" ht="61.5" customHeight="1" x14ac:dyDescent="0.25">
      <c r="A11" s="62" t="s">
        <v>17</v>
      </c>
      <c r="B11" s="21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7"/>
      <c r="D11" s="217"/>
      <c r="E11" s="217"/>
      <c r="F11" s="220"/>
      <c r="G11" s="220"/>
      <c r="H11" s="220"/>
    </row>
    <row r="12" spans="1:8" ht="86.25" customHeight="1" x14ac:dyDescent="0.25">
      <c r="A12" s="62" t="s">
        <v>18</v>
      </c>
      <c r="B12" s="217" t="s">
        <v>19</v>
      </c>
      <c r="C12" s="217"/>
      <c r="D12" s="217"/>
      <c r="E12" s="217"/>
    </row>
    <row r="13" spans="1:8" ht="52.5" customHeight="1" x14ac:dyDescent="0.25">
      <c r="A13" s="62" t="s">
        <v>20</v>
      </c>
      <c r="B13" s="21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Southern Electric Power Distribution plc Licence area.</v>
      </c>
      <c r="C13" s="217"/>
      <c r="D13" s="217"/>
      <c r="E13" s="217"/>
    </row>
    <row r="14" spans="1:8" ht="33.75" customHeight="1" x14ac:dyDescent="0.25">
      <c r="A14" s="159" t="s">
        <v>21</v>
      </c>
      <c r="B14" s="217" t="s">
        <v>22</v>
      </c>
      <c r="C14" s="217"/>
      <c r="D14" s="217"/>
      <c r="E14" s="217"/>
    </row>
    <row r="15" spans="1:8" ht="29.25" customHeight="1" x14ac:dyDescent="0.25">
      <c r="A15" s="62" t="s">
        <v>23</v>
      </c>
      <c r="B15" s="217" t="s">
        <v>24</v>
      </c>
      <c r="C15" s="217"/>
      <c r="D15" s="217"/>
      <c r="E15" s="217"/>
    </row>
    <row r="16" spans="1:8" ht="29.25" customHeight="1" x14ac:dyDescent="0.25">
      <c r="A16" s="62" t="s">
        <v>25</v>
      </c>
      <c r="B16" s="217" t="s">
        <v>26</v>
      </c>
      <c r="C16" s="217"/>
      <c r="D16" s="217"/>
      <c r="E16" s="217"/>
    </row>
    <row r="17" spans="1:5" ht="30" customHeight="1" x14ac:dyDescent="0.25">
      <c r="A17" s="62" t="s">
        <v>27</v>
      </c>
      <c r="B17" s="217" t="s">
        <v>28</v>
      </c>
      <c r="C17" s="217"/>
      <c r="D17" s="217"/>
      <c r="E17" s="217"/>
    </row>
    <row r="18" spans="1:5" x14ac:dyDescent="0.25">
      <c r="A18" s="54"/>
      <c r="B18" s="54"/>
      <c r="C18" s="54"/>
      <c r="D18" s="54"/>
      <c r="E18" s="54"/>
    </row>
    <row r="19" spans="1:5" ht="14" x14ac:dyDescent="0.25">
      <c r="A19" s="59" t="s">
        <v>29</v>
      </c>
      <c r="B19" s="54"/>
      <c r="C19" s="54"/>
      <c r="D19" s="54"/>
      <c r="E19" s="54"/>
    </row>
    <row r="20" spans="1:5" ht="14" x14ac:dyDescent="0.25">
      <c r="A20" s="58"/>
      <c r="B20" s="223"/>
      <c r="C20" s="223"/>
      <c r="D20" s="223"/>
      <c r="E20" s="223"/>
    </row>
    <row r="21" spans="1:5" x14ac:dyDescent="0.25">
      <c r="A21" s="221" t="s">
        <v>30</v>
      </c>
      <c r="B21" s="222"/>
      <c r="C21" s="222"/>
      <c r="D21" s="222"/>
      <c r="E21" s="222"/>
    </row>
    <row r="22" spans="1:5" ht="19.5" customHeight="1" x14ac:dyDescent="0.25">
      <c r="A22" s="54" t="s">
        <v>31</v>
      </c>
      <c r="B22" s="54"/>
      <c r="C22" s="54"/>
      <c r="D22" s="54"/>
      <c r="E22" s="54"/>
    </row>
    <row r="23" spans="1:5" ht="19.5" customHeight="1" x14ac:dyDescent="0.3">
      <c r="A23" s="207" t="s">
        <v>2470</v>
      </c>
      <c r="B23" s="54"/>
      <c r="C23" s="54"/>
      <c r="D23" s="54"/>
      <c r="E23" s="54"/>
    </row>
    <row r="24" spans="1:5" ht="19.5" customHeight="1" x14ac:dyDescent="0.25">
      <c r="A24" s="54"/>
      <c r="B24" s="54"/>
      <c r="C24" s="54"/>
      <c r="D24" s="54"/>
      <c r="E24" s="54"/>
    </row>
    <row r="25" spans="1:5" ht="14" x14ac:dyDescent="0.25">
      <c r="A25" s="60" t="s">
        <v>32</v>
      </c>
      <c r="B25" s="54"/>
      <c r="C25" s="54"/>
      <c r="D25" s="54"/>
      <c r="E25" s="54"/>
    </row>
    <row r="26" spans="1:5" ht="14" x14ac:dyDescent="0.25">
      <c r="A26" s="56"/>
      <c r="B26" s="223"/>
      <c r="C26" s="223"/>
      <c r="D26" s="223"/>
      <c r="E26" s="223"/>
    </row>
    <row r="27" spans="1:5" ht="28.5" customHeight="1" x14ac:dyDescent="0.25">
      <c r="A27" s="221" t="s">
        <v>33</v>
      </c>
      <c r="B27" s="222"/>
      <c r="C27" s="222"/>
      <c r="D27" s="222"/>
      <c r="E27" s="222"/>
    </row>
    <row r="28" spans="1:5" ht="28.5" customHeight="1" x14ac:dyDescent="0.25">
      <c r="A28" s="219" t="s">
        <v>34</v>
      </c>
      <c r="B28" s="219"/>
      <c r="C28" s="219"/>
      <c r="D28" s="219"/>
      <c r="E28" s="219"/>
    </row>
  </sheetData>
  <customSheetViews>
    <customSheetView guid="{5032A364-B81A-48DA-88DA-AB3B86B47EE9}">
      <selection activeCell="A12" sqref="A12"/>
      <pageMargins left="0" right="0" top="0" bottom="0" header="0" footer="0"/>
    </customSheetView>
  </customSheetViews>
  <mergeCells count="17">
    <mergeCell ref="A28:E28"/>
    <mergeCell ref="F11:H11"/>
    <mergeCell ref="A21:E21"/>
    <mergeCell ref="A27:E27"/>
    <mergeCell ref="B12:E12"/>
    <mergeCell ref="B15:E15"/>
    <mergeCell ref="B13:E13"/>
    <mergeCell ref="B17:E17"/>
    <mergeCell ref="B20:E20"/>
    <mergeCell ref="B26:E26"/>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showGridLines="0" zoomScale="70" zoomScaleNormal="70" zoomScaleSheetLayoutView="100" workbookViewId="0">
      <selection activeCell="M2" sqref="M2"/>
    </sheetView>
  </sheetViews>
  <sheetFormatPr defaultColWidth="9.1796875" defaultRowHeight="27.75" customHeight="1" x14ac:dyDescent="0.25"/>
  <cols>
    <col min="1" max="1" width="49" style="1" bestFit="1" customWidth="1"/>
    <col min="2" max="2" width="21.54296875" style="2" customWidth="1"/>
    <col min="3" max="3" width="6.81640625" style="1" customWidth="1"/>
    <col min="4" max="4" width="17.54296875" style="1" customWidth="1"/>
    <col min="5" max="7" width="17.54296875" style="2" customWidth="1"/>
    <col min="8" max="9" width="17.54296875" style="7" customWidth="1"/>
    <col min="10" max="10" width="17.54296875" style="4" customWidth="1"/>
    <col min="11" max="11" width="17.54296875" style="5" customWidth="1"/>
    <col min="12" max="12" width="1.453125" style="3" customWidth="1"/>
    <col min="13" max="13" width="15.54296875" style="3" customWidth="1"/>
    <col min="14" max="18" width="15.54296875" style="1" customWidth="1"/>
    <col min="19" max="16384" width="9.1796875" style="1"/>
  </cols>
  <sheetData>
    <row r="1" spans="1:14" ht="27.75" customHeight="1" x14ac:dyDescent="0.25">
      <c r="A1" s="78" t="s">
        <v>35</v>
      </c>
      <c r="B1" s="190"/>
      <c r="C1" s="190"/>
      <c r="D1" s="190"/>
      <c r="E1" s="225"/>
      <c r="F1" s="225"/>
      <c r="G1" s="225"/>
      <c r="H1" s="225"/>
      <c r="I1" s="225"/>
      <c r="J1" s="225"/>
      <c r="K1" s="225"/>
      <c r="L1" s="184"/>
      <c r="M1" s="184"/>
      <c r="N1" s="184"/>
    </row>
    <row r="2" spans="1:14" ht="27" customHeight="1" x14ac:dyDescent="0.25">
      <c r="A2" s="235" t="str">
        <f>Overview!B4&amp; " - Effective from "&amp;Overview!D4&amp;" - "&amp;Overview!E4&amp;" LV and HV charges"</f>
        <v>Southern Electric Power Distribution plc - Effective from 1 April 2022 - Final LV and HV charges</v>
      </c>
      <c r="B2" s="235"/>
      <c r="C2" s="235"/>
      <c r="D2" s="235"/>
      <c r="E2" s="235"/>
      <c r="F2" s="235"/>
      <c r="G2" s="235"/>
      <c r="H2" s="235"/>
      <c r="I2" s="235"/>
      <c r="J2" s="235"/>
      <c r="K2" s="235"/>
      <c r="L2" s="185"/>
    </row>
    <row r="3" spans="1:14" s="63" customFormat="1" ht="15" customHeight="1" x14ac:dyDescent="0.25">
      <c r="A3" s="158"/>
      <c r="B3" s="158"/>
      <c r="C3" s="158"/>
      <c r="D3" s="158"/>
      <c r="E3" s="158"/>
      <c r="F3" s="158"/>
      <c r="G3" s="158"/>
      <c r="H3" s="158"/>
      <c r="I3" s="158"/>
      <c r="J3" s="158"/>
      <c r="K3" s="158"/>
      <c r="L3" s="37"/>
      <c r="M3" s="37"/>
    </row>
    <row r="4" spans="1:14" ht="27" customHeight="1" x14ac:dyDescent="0.25">
      <c r="A4" s="235" t="s">
        <v>36</v>
      </c>
      <c r="B4" s="235"/>
      <c r="C4" s="235"/>
      <c r="D4" s="235"/>
      <c r="E4" s="235"/>
      <c r="F4" s="158"/>
      <c r="G4" s="235" t="s">
        <v>37</v>
      </c>
      <c r="H4" s="235"/>
      <c r="I4" s="235"/>
      <c r="J4" s="235"/>
      <c r="K4" s="235"/>
    </row>
    <row r="5" spans="1:14" ht="28.5" customHeight="1" x14ac:dyDescent="0.25">
      <c r="A5" s="178" t="s">
        <v>38</v>
      </c>
      <c r="B5" s="177" t="s">
        <v>39</v>
      </c>
      <c r="C5" s="236" t="s">
        <v>40</v>
      </c>
      <c r="D5" s="237"/>
      <c r="E5" s="64" t="s">
        <v>41</v>
      </c>
      <c r="F5" s="158"/>
      <c r="G5" s="240"/>
      <c r="H5" s="241"/>
      <c r="I5" s="66" t="s">
        <v>42</v>
      </c>
      <c r="J5" s="67" t="s">
        <v>43</v>
      </c>
      <c r="K5" s="64" t="s">
        <v>41</v>
      </c>
      <c r="L5" s="158"/>
    </row>
    <row r="6" spans="1:14" ht="65.25" customHeight="1" x14ac:dyDescent="0.25">
      <c r="A6" s="65" t="s">
        <v>44</v>
      </c>
      <c r="B6" s="68" t="s">
        <v>45</v>
      </c>
      <c r="C6" s="238"/>
      <c r="D6" s="239"/>
      <c r="E6" s="171"/>
      <c r="F6" s="158"/>
      <c r="G6" s="224" t="s">
        <v>46</v>
      </c>
      <c r="H6" s="224"/>
      <c r="I6" s="171"/>
      <c r="J6" s="19" t="s">
        <v>47</v>
      </c>
      <c r="K6" s="171"/>
      <c r="L6" s="158"/>
    </row>
    <row r="7" spans="1:14" ht="65.25" customHeight="1" x14ac:dyDescent="0.25">
      <c r="A7" s="65" t="s">
        <v>44</v>
      </c>
      <c r="B7" s="171"/>
      <c r="C7" s="226" t="s">
        <v>48</v>
      </c>
      <c r="D7" s="226"/>
      <c r="E7" s="171"/>
      <c r="F7" s="158"/>
      <c r="G7" s="224" t="s">
        <v>49</v>
      </c>
      <c r="H7" s="224"/>
      <c r="I7" s="19" t="s">
        <v>45</v>
      </c>
      <c r="J7" s="19" t="s">
        <v>48</v>
      </c>
      <c r="K7" s="171"/>
      <c r="L7" s="158"/>
    </row>
    <row r="8" spans="1:14" ht="65.25" customHeight="1" x14ac:dyDescent="0.25">
      <c r="A8" s="65" t="s">
        <v>44</v>
      </c>
      <c r="B8" s="171"/>
      <c r="C8" s="227"/>
      <c r="D8" s="227"/>
      <c r="E8" s="68" t="s">
        <v>50</v>
      </c>
      <c r="F8" s="158"/>
      <c r="G8" s="224" t="s">
        <v>51</v>
      </c>
      <c r="H8" s="224"/>
      <c r="I8" s="171"/>
      <c r="J8" s="171"/>
      <c r="K8" s="19" t="s">
        <v>50</v>
      </c>
      <c r="L8" s="158"/>
    </row>
    <row r="9" spans="1:14" s="63" customFormat="1" ht="36" customHeight="1" x14ac:dyDescent="0.25">
      <c r="A9" s="65" t="s">
        <v>52</v>
      </c>
      <c r="B9" s="171"/>
      <c r="C9" s="226" t="s">
        <v>53</v>
      </c>
      <c r="D9" s="226"/>
      <c r="E9" s="68" t="s">
        <v>54</v>
      </c>
      <c r="F9" s="158"/>
      <c r="G9" s="224" t="s">
        <v>52</v>
      </c>
      <c r="H9" s="224"/>
      <c r="I9" s="171"/>
      <c r="J9" s="19" t="s">
        <v>53</v>
      </c>
      <c r="K9" s="19" t="s">
        <v>54</v>
      </c>
      <c r="L9" s="158"/>
      <c r="M9" s="37"/>
    </row>
    <row r="10" spans="1:14" s="63" customFormat="1" ht="27" customHeight="1" x14ac:dyDescent="0.25">
      <c r="A10" s="65" t="s">
        <v>55</v>
      </c>
      <c r="B10" s="228" t="s">
        <v>56</v>
      </c>
      <c r="C10" s="229"/>
      <c r="D10" s="229"/>
      <c r="E10" s="230"/>
      <c r="F10" s="158"/>
      <c r="G10" s="234" t="s">
        <v>55</v>
      </c>
      <c r="H10" s="234"/>
      <c r="I10" s="231" t="s">
        <v>56</v>
      </c>
      <c r="J10" s="232"/>
      <c r="K10" s="233"/>
      <c r="L10" s="37"/>
      <c r="M10" s="37"/>
    </row>
    <row r="11" spans="1:14" s="63" customFormat="1" ht="27" customHeight="1" x14ac:dyDescent="0.25">
      <c r="A11" s="158"/>
      <c r="B11" s="158"/>
      <c r="C11" s="158"/>
      <c r="D11" s="158"/>
      <c r="E11" s="158"/>
      <c r="F11" s="158"/>
      <c r="G11" s="158"/>
      <c r="H11" s="158"/>
      <c r="I11" s="158"/>
      <c r="J11" s="158"/>
      <c r="K11" s="158"/>
      <c r="L11" s="37"/>
      <c r="M11" s="37"/>
    </row>
    <row r="12" spans="1:14" s="63" customFormat="1" ht="12.75" customHeight="1" x14ac:dyDescent="0.25">
      <c r="A12" s="158"/>
      <c r="B12" s="158"/>
      <c r="C12" s="158"/>
      <c r="D12" s="158"/>
      <c r="E12" s="158"/>
      <c r="F12" s="158"/>
      <c r="G12" s="158"/>
      <c r="H12" s="158"/>
      <c r="I12" s="158"/>
      <c r="J12" s="158"/>
      <c r="K12" s="158"/>
      <c r="L12" s="37"/>
      <c r="M12" s="37"/>
    </row>
    <row r="13" spans="1:14" ht="78.75" customHeight="1" x14ac:dyDescent="0.25">
      <c r="A13" s="24" t="s">
        <v>57</v>
      </c>
      <c r="B13" s="154" t="s">
        <v>58</v>
      </c>
      <c r="C13" s="154" t="s">
        <v>59</v>
      </c>
      <c r="D13" s="42" t="s">
        <v>60</v>
      </c>
      <c r="E13" s="42" t="s">
        <v>61</v>
      </c>
      <c r="F13" s="42" t="s">
        <v>62</v>
      </c>
      <c r="G13" s="154" t="s">
        <v>63</v>
      </c>
      <c r="H13" s="154" t="s">
        <v>64</v>
      </c>
      <c r="I13" s="24" t="s">
        <v>65</v>
      </c>
      <c r="J13" s="154" t="s">
        <v>66</v>
      </c>
      <c r="K13" s="154" t="s">
        <v>67</v>
      </c>
    </row>
    <row r="14" spans="1:14" ht="32.25" customHeight="1" x14ac:dyDescent="0.25">
      <c r="A14" s="13" t="s">
        <v>68</v>
      </c>
      <c r="B14" s="29" t="s">
        <v>69</v>
      </c>
      <c r="C14" s="165" t="s">
        <v>70</v>
      </c>
      <c r="D14" s="121">
        <v>7.8330000000000002</v>
      </c>
      <c r="E14" s="122">
        <v>0.93700000000000006</v>
      </c>
      <c r="F14" s="123">
        <v>4.4999999999999998E-2</v>
      </c>
      <c r="G14" s="34">
        <v>21.32</v>
      </c>
      <c r="H14" s="35"/>
      <c r="I14" s="35"/>
      <c r="J14" s="31"/>
      <c r="K14" s="32" t="s">
        <v>71</v>
      </c>
    </row>
    <row r="15" spans="1:14" ht="32.25" customHeight="1" x14ac:dyDescent="0.25">
      <c r="A15" s="13" t="s">
        <v>72</v>
      </c>
      <c r="B15" s="29" t="s">
        <v>73</v>
      </c>
      <c r="C15" s="161">
        <v>2</v>
      </c>
      <c r="D15" s="121">
        <v>7.8330000000000002</v>
      </c>
      <c r="E15" s="122">
        <v>0.93700000000000006</v>
      </c>
      <c r="F15" s="123">
        <v>4.4999999999999998E-2</v>
      </c>
      <c r="G15" s="35"/>
      <c r="H15" s="35"/>
      <c r="I15" s="35"/>
      <c r="J15" s="31"/>
      <c r="K15" s="32" t="s">
        <v>74</v>
      </c>
    </row>
    <row r="16" spans="1:14" ht="71.5" customHeight="1" x14ac:dyDescent="0.25">
      <c r="A16" s="13" t="s">
        <v>75</v>
      </c>
      <c r="B16" s="33" t="s">
        <v>76</v>
      </c>
      <c r="C16" s="148" t="s">
        <v>77</v>
      </c>
      <c r="D16" s="121">
        <v>8.3360000000000003</v>
      </c>
      <c r="E16" s="122">
        <v>0.997</v>
      </c>
      <c r="F16" s="123">
        <v>4.8000000000000001E-2</v>
      </c>
      <c r="G16" s="34">
        <v>6.46</v>
      </c>
      <c r="H16" s="35"/>
      <c r="I16" s="35"/>
      <c r="J16" s="31"/>
      <c r="K16" s="32" t="s">
        <v>78</v>
      </c>
    </row>
    <row r="17" spans="1:11" ht="71.5" customHeight="1" x14ac:dyDescent="0.25">
      <c r="A17" s="13" t="s">
        <v>79</v>
      </c>
      <c r="B17" s="33" t="s">
        <v>80</v>
      </c>
      <c r="C17" s="148" t="s">
        <v>77</v>
      </c>
      <c r="D17" s="121">
        <v>8.3360000000000003</v>
      </c>
      <c r="E17" s="122">
        <v>0.997</v>
      </c>
      <c r="F17" s="123">
        <v>4.8000000000000001E-2</v>
      </c>
      <c r="G17" s="34">
        <v>9.18</v>
      </c>
      <c r="H17" s="35"/>
      <c r="I17" s="35"/>
      <c r="J17" s="31"/>
      <c r="K17" s="32" t="s">
        <v>81</v>
      </c>
    </row>
    <row r="18" spans="1:11" ht="71.5" customHeight="1" x14ac:dyDescent="0.25">
      <c r="A18" s="13" t="s">
        <v>82</v>
      </c>
      <c r="B18" s="33" t="s">
        <v>83</v>
      </c>
      <c r="C18" s="148" t="s">
        <v>77</v>
      </c>
      <c r="D18" s="121">
        <v>8.3360000000000003</v>
      </c>
      <c r="E18" s="122">
        <v>0.997</v>
      </c>
      <c r="F18" s="123">
        <v>4.8000000000000001E-2</v>
      </c>
      <c r="G18" s="34">
        <v>22.24</v>
      </c>
      <c r="H18" s="35"/>
      <c r="I18" s="35"/>
      <c r="J18" s="31"/>
      <c r="K18" s="32" t="s">
        <v>84</v>
      </c>
    </row>
    <row r="19" spans="1:11" ht="71.5" customHeight="1" x14ac:dyDescent="0.25">
      <c r="A19" s="13" t="s">
        <v>85</v>
      </c>
      <c r="B19" s="33" t="s">
        <v>86</v>
      </c>
      <c r="C19" s="148" t="s">
        <v>77</v>
      </c>
      <c r="D19" s="121">
        <v>8.3360000000000003</v>
      </c>
      <c r="E19" s="122">
        <v>0.997</v>
      </c>
      <c r="F19" s="123">
        <v>4.8000000000000001E-2</v>
      </c>
      <c r="G19" s="34">
        <v>46.51</v>
      </c>
      <c r="H19" s="35"/>
      <c r="I19" s="35"/>
      <c r="J19" s="31"/>
      <c r="K19" s="32" t="s">
        <v>87</v>
      </c>
    </row>
    <row r="20" spans="1:11" ht="71.5" customHeight="1" x14ac:dyDescent="0.25">
      <c r="A20" s="13" t="s">
        <v>88</v>
      </c>
      <c r="B20" s="33" t="s">
        <v>89</v>
      </c>
      <c r="C20" s="148" t="s">
        <v>77</v>
      </c>
      <c r="D20" s="121">
        <v>8.3360000000000003</v>
      </c>
      <c r="E20" s="122">
        <v>0.997</v>
      </c>
      <c r="F20" s="123">
        <v>4.8000000000000001E-2</v>
      </c>
      <c r="G20" s="34">
        <v>138.69999999999999</v>
      </c>
      <c r="H20" s="35"/>
      <c r="I20" s="35"/>
      <c r="J20" s="31"/>
      <c r="K20" s="32" t="s">
        <v>90</v>
      </c>
    </row>
    <row r="21" spans="1:11" ht="32.25" customHeight="1" x14ac:dyDescent="0.25">
      <c r="A21" s="13" t="s">
        <v>91</v>
      </c>
      <c r="B21" s="29" t="s">
        <v>92</v>
      </c>
      <c r="C21" s="161">
        <v>4</v>
      </c>
      <c r="D21" s="121">
        <v>8.3360000000000003</v>
      </c>
      <c r="E21" s="122">
        <v>0.997</v>
      </c>
      <c r="F21" s="123">
        <v>4.8000000000000001E-2</v>
      </c>
      <c r="G21" s="35"/>
      <c r="H21" s="35"/>
      <c r="I21" s="35"/>
      <c r="J21" s="31"/>
      <c r="K21" s="32" t="s">
        <v>93</v>
      </c>
    </row>
    <row r="22" spans="1:11" ht="32.25" customHeight="1" x14ac:dyDescent="0.25">
      <c r="A22" s="13" t="s">
        <v>94</v>
      </c>
      <c r="B22" s="32" t="s">
        <v>95</v>
      </c>
      <c r="C22" s="161">
        <v>0</v>
      </c>
      <c r="D22" s="121">
        <v>6.2060000000000004</v>
      </c>
      <c r="E22" s="122">
        <v>0.64700000000000002</v>
      </c>
      <c r="F22" s="123">
        <v>2.9000000000000001E-2</v>
      </c>
      <c r="G22" s="34">
        <v>13.82</v>
      </c>
      <c r="H22" s="34">
        <v>3.15</v>
      </c>
      <c r="I22" s="120">
        <v>6.22</v>
      </c>
      <c r="J22" s="30">
        <v>0.21199999999999999</v>
      </c>
      <c r="K22" s="32"/>
    </row>
    <row r="23" spans="1:11" ht="32.25" customHeight="1" x14ac:dyDescent="0.25">
      <c r="A23" s="13" t="s">
        <v>96</v>
      </c>
      <c r="B23" s="32" t="s">
        <v>97</v>
      </c>
      <c r="C23" s="161">
        <v>0</v>
      </c>
      <c r="D23" s="121">
        <v>6.2060000000000004</v>
      </c>
      <c r="E23" s="122">
        <v>0.64700000000000002</v>
      </c>
      <c r="F23" s="123">
        <v>2.9000000000000001E-2</v>
      </c>
      <c r="G23" s="34">
        <v>210.93</v>
      </c>
      <c r="H23" s="34">
        <v>3.15</v>
      </c>
      <c r="I23" s="120">
        <v>6.22</v>
      </c>
      <c r="J23" s="30">
        <v>0.21199999999999999</v>
      </c>
      <c r="K23" s="32"/>
    </row>
    <row r="24" spans="1:11" ht="32.25" customHeight="1" x14ac:dyDescent="0.25">
      <c r="A24" s="13" t="s">
        <v>98</v>
      </c>
      <c r="B24" s="32" t="s">
        <v>99</v>
      </c>
      <c r="C24" s="161">
        <v>0</v>
      </c>
      <c r="D24" s="121">
        <v>6.2060000000000004</v>
      </c>
      <c r="E24" s="122">
        <v>0.64700000000000002</v>
      </c>
      <c r="F24" s="123">
        <v>2.9000000000000001E-2</v>
      </c>
      <c r="G24" s="34">
        <v>383.29</v>
      </c>
      <c r="H24" s="34">
        <v>3.15</v>
      </c>
      <c r="I24" s="120">
        <v>6.22</v>
      </c>
      <c r="J24" s="30">
        <v>0.21199999999999999</v>
      </c>
      <c r="K24" s="32"/>
    </row>
    <row r="25" spans="1:11" ht="32.25" customHeight="1" x14ac:dyDescent="0.25">
      <c r="A25" s="13" t="s">
        <v>100</v>
      </c>
      <c r="B25" s="32" t="s">
        <v>101</v>
      </c>
      <c r="C25" s="161">
        <v>0</v>
      </c>
      <c r="D25" s="121">
        <v>6.2060000000000004</v>
      </c>
      <c r="E25" s="122">
        <v>0.64700000000000002</v>
      </c>
      <c r="F25" s="123">
        <v>2.9000000000000001E-2</v>
      </c>
      <c r="G25" s="34">
        <v>588.52</v>
      </c>
      <c r="H25" s="34">
        <v>3.15</v>
      </c>
      <c r="I25" s="120">
        <v>6.22</v>
      </c>
      <c r="J25" s="30">
        <v>0.21199999999999999</v>
      </c>
      <c r="K25" s="32"/>
    </row>
    <row r="26" spans="1:11" ht="32.25" customHeight="1" x14ac:dyDescent="0.25">
      <c r="A26" s="13" t="s">
        <v>102</v>
      </c>
      <c r="B26" s="32" t="s">
        <v>103</v>
      </c>
      <c r="C26" s="161">
        <v>0</v>
      </c>
      <c r="D26" s="121">
        <v>6.2060000000000004</v>
      </c>
      <c r="E26" s="122">
        <v>0.64700000000000002</v>
      </c>
      <c r="F26" s="123">
        <v>2.9000000000000001E-2</v>
      </c>
      <c r="G26" s="34">
        <v>1557.22</v>
      </c>
      <c r="H26" s="34">
        <v>3.15</v>
      </c>
      <c r="I26" s="120">
        <v>6.22</v>
      </c>
      <c r="J26" s="30">
        <v>0.21199999999999999</v>
      </c>
      <c r="K26" s="32"/>
    </row>
    <row r="27" spans="1:11" ht="32.25" customHeight="1" x14ac:dyDescent="0.25">
      <c r="A27" s="13" t="s">
        <v>104</v>
      </c>
      <c r="B27" s="32" t="s">
        <v>105</v>
      </c>
      <c r="C27" s="161">
        <v>0</v>
      </c>
      <c r="D27" s="121">
        <v>4.0410000000000004</v>
      </c>
      <c r="E27" s="122">
        <v>0.29699999999999999</v>
      </c>
      <c r="F27" s="123">
        <v>0.01</v>
      </c>
      <c r="G27" s="34">
        <v>31.44</v>
      </c>
      <c r="H27" s="34">
        <v>4.46</v>
      </c>
      <c r="I27" s="120">
        <v>5.94</v>
      </c>
      <c r="J27" s="30">
        <v>0.121</v>
      </c>
      <c r="K27" s="32"/>
    </row>
    <row r="28" spans="1:11" ht="32.25" customHeight="1" x14ac:dyDescent="0.25">
      <c r="A28" s="13" t="s">
        <v>106</v>
      </c>
      <c r="B28" s="32" t="s">
        <v>107</v>
      </c>
      <c r="C28" s="161">
        <v>0</v>
      </c>
      <c r="D28" s="121">
        <v>4.0410000000000004</v>
      </c>
      <c r="E28" s="122">
        <v>0.29699999999999999</v>
      </c>
      <c r="F28" s="123">
        <v>0.01</v>
      </c>
      <c r="G28" s="34">
        <v>228.55</v>
      </c>
      <c r="H28" s="34">
        <v>4.46</v>
      </c>
      <c r="I28" s="120">
        <v>5.94</v>
      </c>
      <c r="J28" s="30">
        <v>0.121</v>
      </c>
      <c r="K28" s="32"/>
    </row>
    <row r="29" spans="1:11" ht="32.25" customHeight="1" x14ac:dyDescent="0.25">
      <c r="A29" s="13" t="s">
        <v>108</v>
      </c>
      <c r="B29" s="32" t="s">
        <v>109</v>
      </c>
      <c r="C29" s="161">
        <v>0</v>
      </c>
      <c r="D29" s="121">
        <v>4.0410000000000004</v>
      </c>
      <c r="E29" s="122">
        <v>0.29699999999999999</v>
      </c>
      <c r="F29" s="123">
        <v>0.01</v>
      </c>
      <c r="G29" s="34">
        <v>400.91</v>
      </c>
      <c r="H29" s="34">
        <v>4.46</v>
      </c>
      <c r="I29" s="120">
        <v>5.94</v>
      </c>
      <c r="J29" s="30">
        <v>0.121</v>
      </c>
      <c r="K29" s="32"/>
    </row>
    <row r="30" spans="1:11" ht="32.25" customHeight="1" x14ac:dyDescent="0.25">
      <c r="A30" s="13" t="s">
        <v>110</v>
      </c>
      <c r="B30" s="32" t="s">
        <v>111</v>
      </c>
      <c r="C30" s="161">
        <v>0</v>
      </c>
      <c r="D30" s="121">
        <v>4.0410000000000004</v>
      </c>
      <c r="E30" s="122">
        <v>0.29699999999999999</v>
      </c>
      <c r="F30" s="123">
        <v>0.01</v>
      </c>
      <c r="G30" s="34">
        <v>606.14</v>
      </c>
      <c r="H30" s="34">
        <v>4.46</v>
      </c>
      <c r="I30" s="120">
        <v>5.94</v>
      </c>
      <c r="J30" s="30">
        <v>0.121</v>
      </c>
      <c r="K30" s="32"/>
    </row>
    <row r="31" spans="1:11" ht="32.25" customHeight="1" x14ac:dyDescent="0.25">
      <c r="A31" s="13" t="s">
        <v>112</v>
      </c>
      <c r="B31" s="32" t="s">
        <v>113</v>
      </c>
      <c r="C31" s="161">
        <v>0</v>
      </c>
      <c r="D31" s="121">
        <v>4.0410000000000004</v>
      </c>
      <c r="E31" s="122">
        <v>0.29699999999999999</v>
      </c>
      <c r="F31" s="123">
        <v>0.01</v>
      </c>
      <c r="G31" s="34">
        <v>1574.84</v>
      </c>
      <c r="H31" s="34">
        <v>4.46</v>
      </c>
      <c r="I31" s="120">
        <v>5.94</v>
      </c>
      <c r="J31" s="30">
        <v>0.121</v>
      </c>
      <c r="K31" s="32"/>
    </row>
    <row r="32" spans="1:11" ht="32.25" customHeight="1" x14ac:dyDescent="0.25">
      <c r="A32" s="13" t="s">
        <v>114</v>
      </c>
      <c r="B32" s="32" t="s">
        <v>115</v>
      </c>
      <c r="C32" s="161">
        <v>0</v>
      </c>
      <c r="D32" s="121">
        <v>3.1379999999999999</v>
      </c>
      <c r="E32" s="122">
        <v>0.20799999999999999</v>
      </c>
      <c r="F32" s="123">
        <v>6.0000000000000001E-3</v>
      </c>
      <c r="G32" s="34">
        <v>142.28</v>
      </c>
      <c r="H32" s="34">
        <v>5.38</v>
      </c>
      <c r="I32" s="120">
        <v>6.59</v>
      </c>
      <c r="J32" s="30">
        <v>9.0999999999999998E-2</v>
      </c>
      <c r="K32" s="32"/>
    </row>
    <row r="33" spans="1:11" ht="32.25" customHeight="1" x14ac:dyDescent="0.25">
      <c r="A33" s="13" t="s">
        <v>116</v>
      </c>
      <c r="B33" s="32" t="s">
        <v>117</v>
      </c>
      <c r="C33" s="161">
        <v>0</v>
      </c>
      <c r="D33" s="121">
        <v>3.1379999999999999</v>
      </c>
      <c r="E33" s="122">
        <v>0.20799999999999999</v>
      </c>
      <c r="F33" s="123">
        <v>6.0000000000000001E-3</v>
      </c>
      <c r="G33" s="34">
        <v>984.84</v>
      </c>
      <c r="H33" s="34">
        <v>5.38</v>
      </c>
      <c r="I33" s="120">
        <v>6.59</v>
      </c>
      <c r="J33" s="30">
        <v>9.0999999999999998E-2</v>
      </c>
      <c r="K33" s="32"/>
    </row>
    <row r="34" spans="1:11" ht="32.25" customHeight="1" x14ac:dyDescent="0.25">
      <c r="A34" s="13" t="s">
        <v>118</v>
      </c>
      <c r="B34" s="32" t="s">
        <v>119</v>
      </c>
      <c r="C34" s="161">
        <v>0</v>
      </c>
      <c r="D34" s="121">
        <v>3.1379999999999999</v>
      </c>
      <c r="E34" s="122">
        <v>0.20799999999999999</v>
      </c>
      <c r="F34" s="123">
        <v>6.0000000000000001E-3</v>
      </c>
      <c r="G34" s="34">
        <v>2904.42</v>
      </c>
      <c r="H34" s="34">
        <v>5.38</v>
      </c>
      <c r="I34" s="120">
        <v>6.59</v>
      </c>
      <c r="J34" s="30">
        <v>9.0999999999999998E-2</v>
      </c>
      <c r="K34" s="32"/>
    </row>
    <row r="35" spans="1:11" ht="32.25" customHeight="1" x14ac:dyDescent="0.25">
      <c r="A35" s="13" t="s">
        <v>120</v>
      </c>
      <c r="B35" s="32" t="s">
        <v>121</v>
      </c>
      <c r="C35" s="161">
        <v>0</v>
      </c>
      <c r="D35" s="121">
        <v>3.1379999999999999</v>
      </c>
      <c r="E35" s="122">
        <v>0.20799999999999999</v>
      </c>
      <c r="F35" s="123">
        <v>6.0000000000000001E-3</v>
      </c>
      <c r="G35" s="34">
        <v>5360.68</v>
      </c>
      <c r="H35" s="34">
        <v>5.38</v>
      </c>
      <c r="I35" s="120">
        <v>6.59</v>
      </c>
      <c r="J35" s="30">
        <v>9.0999999999999998E-2</v>
      </c>
      <c r="K35" s="32"/>
    </row>
    <row r="36" spans="1:11" ht="32.25" customHeight="1" x14ac:dyDescent="0.25">
      <c r="A36" s="13" t="s">
        <v>122</v>
      </c>
      <c r="B36" s="32" t="s">
        <v>123</v>
      </c>
      <c r="C36" s="161">
        <v>0</v>
      </c>
      <c r="D36" s="121">
        <v>3.1379999999999999</v>
      </c>
      <c r="E36" s="122">
        <v>0.20799999999999999</v>
      </c>
      <c r="F36" s="123">
        <v>6.0000000000000001E-3</v>
      </c>
      <c r="G36" s="34">
        <v>17433.990000000002</v>
      </c>
      <c r="H36" s="34">
        <v>5.38</v>
      </c>
      <c r="I36" s="120">
        <v>6.59</v>
      </c>
      <c r="J36" s="30">
        <v>9.0999999999999998E-2</v>
      </c>
      <c r="K36" s="32"/>
    </row>
    <row r="37" spans="1:11" ht="32.25" customHeight="1" x14ac:dyDescent="0.25">
      <c r="A37" s="13" t="s">
        <v>124</v>
      </c>
      <c r="B37" s="32" t="s">
        <v>125</v>
      </c>
      <c r="C37" s="161" t="s">
        <v>126</v>
      </c>
      <c r="D37" s="124">
        <v>14.773999999999999</v>
      </c>
      <c r="E37" s="125">
        <v>3.53</v>
      </c>
      <c r="F37" s="123">
        <v>2.641</v>
      </c>
      <c r="G37" s="35"/>
      <c r="H37" s="35"/>
      <c r="I37" s="35"/>
      <c r="J37" s="31"/>
      <c r="K37" s="32"/>
    </row>
    <row r="38" spans="1:11" ht="27.75" customHeight="1" x14ac:dyDescent="0.25">
      <c r="A38" s="13" t="s">
        <v>127</v>
      </c>
      <c r="B38" s="33">
        <v>931</v>
      </c>
      <c r="C38" s="160" t="s">
        <v>128</v>
      </c>
      <c r="D38" s="121">
        <v>-5.5389999999999997</v>
      </c>
      <c r="E38" s="122">
        <v>-0.66300000000000003</v>
      </c>
      <c r="F38" s="123">
        <v>-3.2000000000000001E-2</v>
      </c>
      <c r="G38" s="34">
        <v>0</v>
      </c>
      <c r="H38" s="35"/>
      <c r="I38" s="35"/>
      <c r="J38" s="31"/>
      <c r="K38" s="32"/>
    </row>
    <row r="39" spans="1:11" ht="27.75" customHeight="1" x14ac:dyDescent="0.25">
      <c r="A39" s="13" t="s">
        <v>129</v>
      </c>
      <c r="B39" s="32">
        <v>932</v>
      </c>
      <c r="C39" s="161" t="s">
        <v>128</v>
      </c>
      <c r="D39" s="121">
        <v>-4.9610000000000003</v>
      </c>
      <c r="E39" s="122">
        <v>-0.54700000000000004</v>
      </c>
      <c r="F39" s="123">
        <v>-2.5000000000000001E-2</v>
      </c>
      <c r="G39" s="34">
        <v>0</v>
      </c>
      <c r="H39" s="35"/>
      <c r="I39" s="35"/>
      <c r="J39" s="31"/>
      <c r="K39" s="32"/>
    </row>
    <row r="40" spans="1:11" ht="27.75" customHeight="1" x14ac:dyDescent="0.25">
      <c r="A40" s="13" t="s">
        <v>130</v>
      </c>
      <c r="B40" s="32" t="s">
        <v>131</v>
      </c>
      <c r="C40" s="161">
        <v>0</v>
      </c>
      <c r="D40" s="121">
        <v>-5.5389999999999997</v>
      </c>
      <c r="E40" s="122">
        <v>-0.66300000000000003</v>
      </c>
      <c r="F40" s="123">
        <v>-3.2000000000000001E-2</v>
      </c>
      <c r="G40" s="34">
        <v>0</v>
      </c>
      <c r="H40" s="35"/>
      <c r="I40" s="35"/>
      <c r="J40" s="30">
        <v>0.20599999999999999</v>
      </c>
      <c r="K40" s="32"/>
    </row>
    <row r="41" spans="1:11" ht="27.75" customHeight="1" x14ac:dyDescent="0.25">
      <c r="A41" s="13" t="s">
        <v>132</v>
      </c>
      <c r="B41" s="32" t="s">
        <v>133</v>
      </c>
      <c r="C41" s="161">
        <v>0</v>
      </c>
      <c r="D41" s="121">
        <v>-5.5389999999999997</v>
      </c>
      <c r="E41" s="122">
        <v>-0.66300000000000003</v>
      </c>
      <c r="F41" s="123">
        <v>-3.2000000000000001E-2</v>
      </c>
      <c r="G41" s="34">
        <v>0</v>
      </c>
      <c r="H41" s="35"/>
      <c r="I41" s="35"/>
      <c r="J41" s="31"/>
      <c r="K41" s="32"/>
    </row>
    <row r="42" spans="1:11" ht="27.75" customHeight="1" x14ac:dyDescent="0.25">
      <c r="A42" s="13" t="s">
        <v>134</v>
      </c>
      <c r="B42" s="32" t="s">
        <v>135</v>
      </c>
      <c r="C42" s="161">
        <v>0</v>
      </c>
      <c r="D42" s="121">
        <v>-4.9610000000000003</v>
      </c>
      <c r="E42" s="122">
        <v>-0.54700000000000004</v>
      </c>
      <c r="F42" s="123">
        <v>-2.5000000000000001E-2</v>
      </c>
      <c r="G42" s="34">
        <v>0</v>
      </c>
      <c r="H42" s="35"/>
      <c r="I42" s="35"/>
      <c r="J42" s="30">
        <v>0.17599999999999999</v>
      </c>
      <c r="K42" s="32"/>
    </row>
    <row r="43" spans="1:11" ht="27.75" customHeight="1" x14ac:dyDescent="0.25">
      <c r="A43" s="13" t="s">
        <v>136</v>
      </c>
      <c r="B43" s="32" t="s">
        <v>137</v>
      </c>
      <c r="C43" s="161">
        <v>0</v>
      </c>
      <c r="D43" s="121">
        <v>-4.9610000000000003</v>
      </c>
      <c r="E43" s="122">
        <v>-0.54700000000000004</v>
      </c>
      <c r="F43" s="123">
        <v>-2.5000000000000001E-2</v>
      </c>
      <c r="G43" s="34">
        <v>0</v>
      </c>
      <c r="H43" s="35"/>
      <c r="I43" s="35"/>
      <c r="J43" s="31"/>
      <c r="K43" s="32"/>
    </row>
    <row r="44" spans="1:11" ht="27.75" customHeight="1" x14ac:dyDescent="0.25">
      <c r="A44" s="13" t="s">
        <v>138</v>
      </c>
      <c r="B44" s="32" t="s">
        <v>139</v>
      </c>
      <c r="C44" s="161">
        <v>0</v>
      </c>
      <c r="D44" s="121">
        <v>-3.84</v>
      </c>
      <c r="E44" s="122">
        <v>-0.28100000000000003</v>
      </c>
      <c r="F44" s="123">
        <v>-8.9999999999999993E-3</v>
      </c>
      <c r="G44" s="34">
        <v>284.60000000000002</v>
      </c>
      <c r="H44" s="35"/>
      <c r="I44" s="35"/>
      <c r="J44" s="30">
        <v>0.154</v>
      </c>
      <c r="K44" s="32"/>
    </row>
    <row r="45" spans="1:11" ht="27.75" customHeight="1" x14ac:dyDescent="0.25">
      <c r="A45" s="13" t="s">
        <v>140</v>
      </c>
      <c r="B45" s="32" t="s">
        <v>141</v>
      </c>
      <c r="C45" s="161">
        <v>0</v>
      </c>
      <c r="D45" s="121">
        <v>-3.84</v>
      </c>
      <c r="E45" s="122">
        <v>-0.28100000000000003</v>
      </c>
      <c r="F45" s="123">
        <v>-8.9999999999999993E-3</v>
      </c>
      <c r="G45" s="34">
        <v>284.60000000000002</v>
      </c>
      <c r="H45" s="35"/>
      <c r="I45" s="35"/>
      <c r="J45" s="31"/>
      <c r="K45" s="32"/>
    </row>
    <row r="46" spans="1:11" ht="27.75" customHeight="1" x14ac:dyDescent="0.25">
      <c r="C46" s="2"/>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B10:E10"/>
    <mergeCell ref="I10:K10"/>
    <mergeCell ref="G10:H10"/>
    <mergeCell ref="A2:K2"/>
    <mergeCell ref="C5:D5"/>
    <mergeCell ref="C6:D6"/>
    <mergeCell ref="G5:H5"/>
    <mergeCell ref="G6:H6"/>
    <mergeCell ref="G4:K4"/>
    <mergeCell ref="A4:E4"/>
    <mergeCell ref="C7:D7"/>
    <mergeCell ref="G7:H7"/>
    <mergeCell ref="G8:H8"/>
    <mergeCell ref="E1:K1"/>
    <mergeCell ref="G9:H9"/>
    <mergeCell ref="C9:D9"/>
    <mergeCell ref="C8:D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302"/>
  <sheetViews>
    <sheetView zoomScale="70" zoomScaleNormal="70" zoomScaleSheetLayoutView="100" workbookViewId="0">
      <selection activeCell="C1" sqref="C1:D1"/>
    </sheetView>
  </sheetViews>
  <sheetFormatPr defaultColWidth="9.1796875" defaultRowHeight="27.75" customHeight="1" x14ac:dyDescent="0.25"/>
  <cols>
    <col min="1" max="1" width="14.54296875" style="40" customWidth="1"/>
    <col min="2" max="2" width="15.453125" style="40" customWidth="1"/>
    <col min="3" max="3" width="17.1796875" style="47" customWidth="1"/>
    <col min="4" max="4" width="16.7265625" style="47" customWidth="1"/>
    <col min="5" max="5" width="14" style="47" customWidth="1"/>
    <col min="6" max="6" width="17.26953125" style="47" customWidth="1"/>
    <col min="7" max="7" width="17.54296875" style="47" customWidth="1"/>
    <col min="8" max="8" width="14.26953125" style="48" bestFit="1" customWidth="1"/>
    <col min="9" max="10" width="14.7265625" style="49" customWidth="1"/>
    <col min="11" max="16" width="14.7265625" style="40" customWidth="1"/>
    <col min="17" max="18" width="15.54296875" style="40" customWidth="1"/>
    <col min="19" max="16384" width="9.1796875" style="40"/>
  </cols>
  <sheetData>
    <row r="1" spans="1:16" ht="66.75" customHeight="1" x14ac:dyDescent="0.25">
      <c r="A1" s="38" t="s">
        <v>35</v>
      </c>
      <c r="B1" s="38"/>
      <c r="C1" s="249"/>
      <c r="D1" s="249"/>
      <c r="E1" s="39"/>
      <c r="F1" s="248" t="s">
        <v>142</v>
      </c>
      <c r="G1" s="248"/>
      <c r="H1" s="248"/>
      <c r="I1" s="248"/>
      <c r="J1" s="248"/>
      <c r="K1" s="248"/>
      <c r="L1" s="248"/>
      <c r="M1" s="248"/>
      <c r="N1" s="248"/>
      <c r="O1" s="248"/>
      <c r="P1" s="248"/>
    </row>
    <row r="2" spans="1:16" s="41" customFormat="1" ht="25.5" customHeight="1" x14ac:dyDescent="0.25">
      <c r="A2" s="235" t="str">
        <f>Overview!B4&amp; " - Effective from "&amp;Overview!D4&amp;" - "&amp;Overview!E4&amp;" EDCM charges"</f>
        <v>Southern Electric Power Distribution plc - Effective from 1 April 2022 - Final EDCM charges</v>
      </c>
      <c r="B2" s="235"/>
      <c r="C2" s="235"/>
      <c r="D2" s="235"/>
      <c r="E2" s="235"/>
      <c r="F2" s="235"/>
      <c r="G2" s="235"/>
      <c r="H2" s="235"/>
      <c r="I2" s="235"/>
      <c r="J2" s="235"/>
      <c r="K2" s="235"/>
      <c r="L2" s="235"/>
      <c r="M2" s="235"/>
      <c r="N2" s="235"/>
      <c r="O2" s="235"/>
      <c r="P2" s="235"/>
    </row>
    <row r="3" spans="1:16" s="69" customFormat="1" ht="10.5" customHeight="1" x14ac:dyDescent="0.25">
      <c r="A3" s="158"/>
      <c r="B3" s="158"/>
      <c r="C3" s="158"/>
      <c r="D3" s="158"/>
      <c r="E3" s="158"/>
      <c r="F3" s="158"/>
      <c r="G3" s="158"/>
      <c r="H3" s="158"/>
      <c r="I3" s="158"/>
      <c r="J3" s="158"/>
      <c r="K3" s="158"/>
      <c r="L3" s="158"/>
      <c r="M3" s="158"/>
      <c r="N3" s="158"/>
      <c r="O3" s="158"/>
      <c r="P3" s="158"/>
    </row>
    <row r="4" spans="1:16" s="69" customFormat="1" ht="25.5" customHeight="1" x14ac:dyDescent="0.25">
      <c r="A4" s="235" t="s">
        <v>143</v>
      </c>
      <c r="B4" s="235"/>
      <c r="C4" s="235"/>
      <c r="D4" s="235"/>
      <c r="E4" s="235"/>
      <c r="F4" s="235"/>
      <c r="G4" s="158"/>
      <c r="H4" s="158"/>
      <c r="I4" s="158"/>
      <c r="J4" s="158"/>
      <c r="K4" s="158"/>
      <c r="L4" s="158"/>
      <c r="M4" s="158"/>
      <c r="N4" s="158"/>
      <c r="O4" s="158"/>
      <c r="P4" s="158"/>
    </row>
    <row r="5" spans="1:16" s="69" customFormat="1" ht="25.5" customHeight="1" x14ac:dyDescent="0.25">
      <c r="A5" s="242" t="s">
        <v>38</v>
      </c>
      <c r="B5" s="243"/>
      <c r="C5" s="243"/>
      <c r="D5" s="247" t="s">
        <v>144</v>
      </c>
      <c r="E5" s="247"/>
      <c r="F5" s="247"/>
      <c r="G5" s="158"/>
      <c r="H5" s="158"/>
      <c r="I5" s="158"/>
      <c r="J5" s="158"/>
      <c r="K5" s="158"/>
      <c r="L5" s="158"/>
      <c r="M5" s="158"/>
      <c r="N5" s="158"/>
      <c r="O5" s="158"/>
      <c r="P5" s="158"/>
    </row>
    <row r="6" spans="1:16" s="69" customFormat="1" ht="48" customHeight="1" x14ac:dyDescent="0.25">
      <c r="A6" s="244" t="s">
        <v>49</v>
      </c>
      <c r="B6" s="245"/>
      <c r="C6" s="246"/>
      <c r="D6" s="228" t="s">
        <v>45</v>
      </c>
      <c r="E6" s="229"/>
      <c r="F6" s="230"/>
      <c r="G6" s="158"/>
      <c r="H6" s="158"/>
      <c r="I6" s="158"/>
      <c r="J6" s="158"/>
      <c r="K6" s="158"/>
      <c r="L6" s="158"/>
      <c r="M6" s="158"/>
      <c r="N6" s="158"/>
      <c r="O6" s="158"/>
      <c r="P6" s="158"/>
    </row>
    <row r="7" spans="1:16" s="69" customFormat="1" ht="22" customHeight="1" x14ac:dyDescent="0.25">
      <c r="A7" s="234" t="s">
        <v>55</v>
      </c>
      <c r="B7" s="234"/>
      <c r="C7" s="234"/>
      <c r="D7" s="226" t="s">
        <v>56</v>
      </c>
      <c r="E7" s="226"/>
      <c r="F7" s="226"/>
      <c r="G7" s="158"/>
      <c r="H7" s="158"/>
      <c r="I7" s="158"/>
      <c r="J7" s="158"/>
      <c r="K7" s="158"/>
      <c r="L7" s="158"/>
      <c r="M7" s="158"/>
      <c r="N7" s="158"/>
      <c r="O7" s="158"/>
      <c r="P7" s="158"/>
    </row>
    <row r="8" spans="1:16" s="69" customFormat="1" ht="25.5" customHeight="1" x14ac:dyDescent="0.25">
      <c r="G8" s="158"/>
      <c r="H8" s="158"/>
      <c r="I8" s="158"/>
      <c r="J8" s="158"/>
      <c r="K8" s="158"/>
      <c r="L8" s="158"/>
      <c r="M8" s="158"/>
      <c r="N8" s="158"/>
      <c r="O8" s="158"/>
      <c r="P8" s="158"/>
    </row>
    <row r="9" spans="1:16" s="69" customFormat="1" ht="10.5" customHeight="1" x14ac:dyDescent="0.25">
      <c r="A9" s="158"/>
      <c r="B9" s="158"/>
      <c r="C9" s="158"/>
      <c r="D9" s="158"/>
      <c r="E9" s="158"/>
      <c r="F9" s="158"/>
      <c r="G9" s="158"/>
      <c r="H9" s="158"/>
      <c r="I9" s="158"/>
      <c r="J9" s="158"/>
      <c r="K9" s="158"/>
      <c r="L9" s="158"/>
      <c r="M9" s="158"/>
      <c r="N9" s="158"/>
      <c r="O9" s="158"/>
      <c r="P9" s="158"/>
    </row>
    <row r="10" spans="1:16" ht="63.75" customHeight="1" x14ac:dyDescent="0.25">
      <c r="A10" s="43" t="s">
        <v>145</v>
      </c>
      <c r="B10" s="42" t="s">
        <v>146</v>
      </c>
      <c r="C10" s="43" t="s">
        <v>147</v>
      </c>
      <c r="D10" s="42" t="s">
        <v>148</v>
      </c>
      <c r="E10" s="44" t="s">
        <v>149</v>
      </c>
      <c r="F10" s="45" t="s">
        <v>150</v>
      </c>
      <c r="G10" s="44" t="s">
        <v>151</v>
      </c>
      <c r="H10" s="44" t="s">
        <v>152</v>
      </c>
      <c r="I10" s="118" t="s">
        <v>153</v>
      </c>
      <c r="J10" s="45" t="s">
        <v>154</v>
      </c>
      <c r="K10" s="44" t="s">
        <v>155</v>
      </c>
      <c r="L10" s="44" t="s">
        <v>156</v>
      </c>
      <c r="M10" s="118" t="s">
        <v>157</v>
      </c>
    </row>
    <row r="11" spans="1:16" ht="13" x14ac:dyDescent="0.25">
      <c r="A11" s="79">
        <v>700</v>
      </c>
      <c r="B11" s="46">
        <v>2000027373741</v>
      </c>
      <c r="C11" s="79"/>
      <c r="D11" s="46"/>
      <c r="E11" s="186" t="s">
        <v>158</v>
      </c>
      <c r="F11" s="50">
        <v>0</v>
      </c>
      <c r="G11" s="51">
        <v>119328.57</v>
      </c>
      <c r="H11" s="51">
        <v>0.94</v>
      </c>
      <c r="I11" s="51">
        <v>0.94</v>
      </c>
      <c r="J11" s="52">
        <v>0</v>
      </c>
      <c r="K11" s="53">
        <v>0</v>
      </c>
      <c r="L11" s="53">
        <v>0</v>
      </c>
      <c r="M11" s="53">
        <v>0</v>
      </c>
    </row>
    <row r="12" spans="1:16" ht="15" customHeight="1" x14ac:dyDescent="0.25">
      <c r="A12" s="79">
        <v>701</v>
      </c>
      <c r="B12" s="46">
        <v>2000027366674</v>
      </c>
      <c r="C12" s="79"/>
      <c r="D12" s="46"/>
      <c r="E12" s="186" t="s">
        <v>159</v>
      </c>
      <c r="F12" s="50">
        <v>0.66700000000000004</v>
      </c>
      <c r="G12" s="51">
        <v>35409.879999999997</v>
      </c>
      <c r="H12" s="51">
        <v>1.1200000000000001</v>
      </c>
      <c r="I12" s="51">
        <v>1.1200000000000001</v>
      </c>
      <c r="J12" s="52">
        <v>0</v>
      </c>
      <c r="K12" s="53">
        <v>0</v>
      </c>
      <c r="L12" s="53">
        <v>0</v>
      </c>
      <c r="M12" s="53">
        <v>0</v>
      </c>
    </row>
    <row r="13" spans="1:16" ht="15" customHeight="1" x14ac:dyDescent="0.25">
      <c r="A13" s="79">
        <v>702</v>
      </c>
      <c r="B13" s="46">
        <v>2000027342238</v>
      </c>
      <c r="C13" s="79"/>
      <c r="D13" s="46"/>
      <c r="E13" s="186" t="s">
        <v>160</v>
      </c>
      <c r="F13" s="50">
        <v>0</v>
      </c>
      <c r="G13" s="51">
        <v>20038.45</v>
      </c>
      <c r="H13" s="51">
        <v>0.88</v>
      </c>
      <c r="I13" s="51">
        <v>0.88</v>
      </c>
      <c r="J13" s="52">
        <v>0</v>
      </c>
      <c r="K13" s="53">
        <v>0</v>
      </c>
      <c r="L13" s="53">
        <v>0</v>
      </c>
      <c r="M13" s="53">
        <v>0</v>
      </c>
    </row>
    <row r="14" spans="1:16" ht="15" customHeight="1" x14ac:dyDescent="0.25">
      <c r="A14" s="79">
        <v>704</v>
      </c>
      <c r="B14" s="46">
        <v>2000027343640</v>
      </c>
      <c r="C14" s="79">
        <v>734</v>
      </c>
      <c r="D14" s="46">
        <v>2000050928900</v>
      </c>
      <c r="E14" s="186" t="s">
        <v>161</v>
      </c>
      <c r="F14" s="50">
        <v>0</v>
      </c>
      <c r="G14" s="51">
        <v>2.35</v>
      </c>
      <c r="H14" s="51">
        <v>1.28</v>
      </c>
      <c r="I14" s="51">
        <v>1.28</v>
      </c>
      <c r="J14" s="52">
        <v>0</v>
      </c>
      <c r="K14" s="53">
        <v>321.88</v>
      </c>
      <c r="L14" s="53">
        <v>0.05</v>
      </c>
      <c r="M14" s="53">
        <v>0.05</v>
      </c>
    </row>
    <row r="15" spans="1:16" ht="15" customHeight="1" x14ac:dyDescent="0.25">
      <c r="A15" s="79">
        <v>706</v>
      </c>
      <c r="B15" s="46">
        <v>2000027419271</v>
      </c>
      <c r="C15" s="79">
        <v>736</v>
      </c>
      <c r="D15" s="46">
        <v>2000050932127</v>
      </c>
      <c r="E15" s="186" t="s">
        <v>162</v>
      </c>
      <c r="F15" s="50">
        <v>1.3009999999999999</v>
      </c>
      <c r="G15" s="51">
        <v>11.21</v>
      </c>
      <c r="H15" s="51">
        <v>0.49</v>
      </c>
      <c r="I15" s="51">
        <v>0.49</v>
      </c>
      <c r="J15" s="52">
        <v>0</v>
      </c>
      <c r="K15" s="53">
        <v>515.74</v>
      </c>
      <c r="L15" s="53">
        <v>0.05</v>
      </c>
      <c r="M15" s="53">
        <v>0.05</v>
      </c>
    </row>
    <row r="16" spans="1:16" ht="15" customHeight="1" x14ac:dyDescent="0.25">
      <c r="A16" s="79">
        <v>707</v>
      </c>
      <c r="B16" s="46">
        <v>2000027427398</v>
      </c>
      <c r="C16" s="79">
        <v>737</v>
      </c>
      <c r="D16" s="46">
        <v>2000050935800</v>
      </c>
      <c r="E16" s="186" t="s">
        <v>163</v>
      </c>
      <c r="F16" s="50">
        <v>0</v>
      </c>
      <c r="G16" s="51">
        <v>25455.1</v>
      </c>
      <c r="H16" s="51">
        <v>0.67</v>
      </c>
      <c r="I16" s="51">
        <v>0.67</v>
      </c>
      <c r="J16" s="52">
        <v>0</v>
      </c>
      <c r="K16" s="53">
        <v>0</v>
      </c>
      <c r="L16" s="53">
        <v>0</v>
      </c>
      <c r="M16" s="53">
        <v>0</v>
      </c>
    </row>
    <row r="17" spans="1:13" ht="15" customHeight="1" x14ac:dyDescent="0.25">
      <c r="A17" s="79">
        <v>708</v>
      </c>
      <c r="B17" s="46">
        <v>2000052675995</v>
      </c>
      <c r="C17" s="79"/>
      <c r="D17" s="46"/>
      <c r="E17" s="186" t="s">
        <v>164</v>
      </c>
      <c r="F17" s="50">
        <v>0</v>
      </c>
      <c r="G17" s="51">
        <v>21602.93</v>
      </c>
      <c r="H17" s="51">
        <v>1.04</v>
      </c>
      <c r="I17" s="51">
        <v>1.04</v>
      </c>
      <c r="J17" s="52">
        <v>0</v>
      </c>
      <c r="K17" s="53">
        <v>0</v>
      </c>
      <c r="L17" s="53">
        <v>0</v>
      </c>
      <c r="M17" s="53">
        <v>0</v>
      </c>
    </row>
    <row r="18" spans="1:13" ht="15" customHeight="1" x14ac:dyDescent="0.25">
      <c r="A18" s="79">
        <v>709</v>
      </c>
      <c r="B18" s="46">
        <v>2000054624149</v>
      </c>
      <c r="C18" s="79"/>
      <c r="D18" s="46"/>
      <c r="E18" s="186" t="s">
        <v>165</v>
      </c>
      <c r="F18" s="50">
        <v>1.3069999999999999</v>
      </c>
      <c r="G18" s="51">
        <v>14470.01</v>
      </c>
      <c r="H18" s="51">
        <v>1.38</v>
      </c>
      <c r="I18" s="51">
        <v>1.38</v>
      </c>
      <c r="J18" s="52">
        <v>0</v>
      </c>
      <c r="K18" s="53">
        <v>0</v>
      </c>
      <c r="L18" s="53">
        <v>0</v>
      </c>
      <c r="M18" s="53">
        <v>0</v>
      </c>
    </row>
    <row r="19" spans="1:13" ht="53.5" customHeight="1" x14ac:dyDescent="0.25">
      <c r="A19" s="79">
        <v>710</v>
      </c>
      <c r="B19" s="46" t="s">
        <v>166</v>
      </c>
      <c r="C19" s="79">
        <v>740</v>
      </c>
      <c r="D19" s="46" t="s">
        <v>167</v>
      </c>
      <c r="E19" s="186" t="s">
        <v>168</v>
      </c>
      <c r="F19" s="50">
        <v>0</v>
      </c>
      <c r="G19" s="51">
        <v>114447.35</v>
      </c>
      <c r="H19" s="51">
        <v>1.02</v>
      </c>
      <c r="I19" s="51">
        <v>1.02</v>
      </c>
      <c r="J19" s="52">
        <v>0</v>
      </c>
      <c r="K19" s="53">
        <v>5128.6899999999996</v>
      </c>
      <c r="L19" s="53">
        <v>0.05</v>
      </c>
      <c r="M19" s="53">
        <v>0.05</v>
      </c>
    </row>
    <row r="20" spans="1:13" ht="15" customHeight="1" x14ac:dyDescent="0.25">
      <c r="A20" s="79">
        <v>711</v>
      </c>
      <c r="B20" s="46">
        <v>2000027852497</v>
      </c>
      <c r="C20" s="79"/>
      <c r="D20" s="46"/>
      <c r="E20" s="186" t="s">
        <v>169</v>
      </c>
      <c r="F20" s="50">
        <v>2.2000000000000002</v>
      </c>
      <c r="G20" s="51">
        <v>22458.799999999999</v>
      </c>
      <c r="H20" s="51">
        <v>1.89</v>
      </c>
      <c r="I20" s="51">
        <v>1.89</v>
      </c>
      <c r="J20" s="52">
        <v>0</v>
      </c>
      <c r="K20" s="53">
        <v>0</v>
      </c>
      <c r="L20" s="53">
        <v>0</v>
      </c>
      <c r="M20" s="53">
        <v>0</v>
      </c>
    </row>
    <row r="21" spans="1:13" ht="15" customHeight="1" x14ac:dyDescent="0.25">
      <c r="A21" s="79">
        <v>712</v>
      </c>
      <c r="B21" s="46">
        <v>2000055085297</v>
      </c>
      <c r="C21" s="79"/>
      <c r="D21" s="46"/>
      <c r="E21" s="186" t="s">
        <v>170</v>
      </c>
      <c r="F21" s="50">
        <v>1.351</v>
      </c>
      <c r="G21" s="51">
        <v>30048.36</v>
      </c>
      <c r="H21" s="51">
        <v>1.08</v>
      </c>
      <c r="I21" s="51">
        <v>1.08</v>
      </c>
      <c r="J21" s="52">
        <v>0</v>
      </c>
      <c r="K21" s="53">
        <v>0</v>
      </c>
      <c r="L21" s="53">
        <v>0</v>
      </c>
      <c r="M21" s="53">
        <v>0</v>
      </c>
    </row>
    <row r="22" spans="1:13" ht="15" customHeight="1" x14ac:dyDescent="0.25">
      <c r="A22" s="79">
        <v>713</v>
      </c>
      <c r="B22" s="46">
        <v>2000055085302</v>
      </c>
      <c r="C22" s="79"/>
      <c r="D22" s="46"/>
      <c r="E22" s="186" t="s">
        <v>171</v>
      </c>
      <c r="F22" s="50">
        <v>1.345</v>
      </c>
      <c r="G22" s="51">
        <v>11695.26</v>
      </c>
      <c r="H22" s="51">
        <v>0.81</v>
      </c>
      <c r="I22" s="51">
        <v>0.81</v>
      </c>
      <c r="J22" s="52">
        <v>0</v>
      </c>
      <c r="K22" s="53">
        <v>0</v>
      </c>
      <c r="L22" s="53">
        <v>0</v>
      </c>
      <c r="M22" s="53">
        <v>0</v>
      </c>
    </row>
    <row r="23" spans="1:13" ht="15" customHeight="1" x14ac:dyDescent="0.25">
      <c r="A23" s="79">
        <v>714</v>
      </c>
      <c r="B23" s="46">
        <v>2000027366665</v>
      </c>
      <c r="C23" s="79"/>
      <c r="D23" s="46"/>
      <c r="E23" s="186" t="s">
        <v>172</v>
      </c>
      <c r="F23" s="50">
        <v>1.8580000000000001</v>
      </c>
      <c r="G23" s="51">
        <v>103590.95</v>
      </c>
      <c r="H23" s="51">
        <v>1.2</v>
      </c>
      <c r="I23" s="51">
        <v>1.2</v>
      </c>
      <c r="J23" s="52">
        <v>0</v>
      </c>
      <c r="K23" s="53">
        <v>0</v>
      </c>
      <c r="L23" s="53">
        <v>0</v>
      </c>
      <c r="M23" s="53">
        <v>0</v>
      </c>
    </row>
    <row r="24" spans="1:13" ht="15" customHeight="1" x14ac:dyDescent="0.25">
      <c r="A24" s="79">
        <v>715</v>
      </c>
      <c r="B24" s="46">
        <v>2000051063430</v>
      </c>
      <c r="C24" s="79"/>
      <c r="D24" s="46"/>
      <c r="E24" s="186" t="s">
        <v>173</v>
      </c>
      <c r="F24" s="50">
        <v>0.64700000000000002</v>
      </c>
      <c r="G24" s="51">
        <v>14094.3</v>
      </c>
      <c r="H24" s="51">
        <v>1.18</v>
      </c>
      <c r="I24" s="51">
        <v>1.18</v>
      </c>
      <c r="J24" s="52">
        <v>0</v>
      </c>
      <c r="K24" s="53">
        <v>0</v>
      </c>
      <c r="L24" s="53">
        <v>0</v>
      </c>
      <c r="M24" s="53">
        <v>0</v>
      </c>
    </row>
    <row r="25" spans="1:13" ht="15" customHeight="1" x14ac:dyDescent="0.25">
      <c r="A25" s="79">
        <v>716</v>
      </c>
      <c r="B25" s="46">
        <v>2000027366762</v>
      </c>
      <c r="C25" s="79"/>
      <c r="D25" s="46"/>
      <c r="E25" s="186" t="s">
        <v>174</v>
      </c>
      <c r="F25" s="50">
        <v>0</v>
      </c>
      <c r="G25" s="51">
        <v>2700.87</v>
      </c>
      <c r="H25" s="51">
        <v>2.78</v>
      </c>
      <c r="I25" s="51">
        <v>2.78</v>
      </c>
      <c r="J25" s="52">
        <v>0</v>
      </c>
      <c r="K25" s="53">
        <v>0</v>
      </c>
      <c r="L25" s="53">
        <v>0</v>
      </c>
      <c r="M25" s="53">
        <v>0</v>
      </c>
    </row>
    <row r="26" spans="1:13" ht="15" customHeight="1" x14ac:dyDescent="0.25">
      <c r="A26" s="79">
        <v>717</v>
      </c>
      <c r="B26" s="46">
        <v>2000027373403</v>
      </c>
      <c r="C26" s="79"/>
      <c r="D26" s="46"/>
      <c r="E26" s="186" t="s">
        <v>175</v>
      </c>
      <c r="F26" s="50">
        <v>1.3879999999999999</v>
      </c>
      <c r="G26" s="51">
        <v>2700.87</v>
      </c>
      <c r="H26" s="51">
        <v>1.81</v>
      </c>
      <c r="I26" s="51">
        <v>1.81</v>
      </c>
      <c r="J26" s="52">
        <v>0</v>
      </c>
      <c r="K26" s="53">
        <v>0</v>
      </c>
      <c r="L26" s="53">
        <v>0</v>
      </c>
      <c r="M26" s="53">
        <v>0</v>
      </c>
    </row>
    <row r="27" spans="1:13" ht="15" customHeight="1" x14ac:dyDescent="0.25">
      <c r="A27" s="79">
        <v>718</v>
      </c>
      <c r="B27" s="46">
        <v>2000050571060</v>
      </c>
      <c r="C27" s="79">
        <v>738</v>
      </c>
      <c r="D27" s="46">
        <v>2000051080338</v>
      </c>
      <c r="E27" s="186" t="s">
        <v>176</v>
      </c>
      <c r="F27" s="50">
        <v>1.3839999999999999</v>
      </c>
      <c r="G27" s="51">
        <v>26031.040000000001</v>
      </c>
      <c r="H27" s="51">
        <v>1.06</v>
      </c>
      <c r="I27" s="51">
        <v>1.06</v>
      </c>
      <c r="J27" s="52">
        <v>0</v>
      </c>
      <c r="K27" s="53">
        <v>0</v>
      </c>
      <c r="L27" s="53">
        <v>0</v>
      </c>
      <c r="M27" s="53">
        <v>0</v>
      </c>
    </row>
    <row r="28" spans="1:13" ht="15" customHeight="1" x14ac:dyDescent="0.25">
      <c r="A28" s="79">
        <v>719</v>
      </c>
      <c r="B28" s="46">
        <v>2000027419449</v>
      </c>
      <c r="C28" s="79"/>
      <c r="D28" s="46"/>
      <c r="E28" s="186" t="s">
        <v>177</v>
      </c>
      <c r="F28" s="50">
        <v>1.3360000000000001</v>
      </c>
      <c r="G28" s="51">
        <v>2700.87</v>
      </c>
      <c r="H28" s="51">
        <v>1.37</v>
      </c>
      <c r="I28" s="51">
        <v>1.37</v>
      </c>
      <c r="J28" s="52">
        <v>0</v>
      </c>
      <c r="K28" s="53">
        <v>0</v>
      </c>
      <c r="L28" s="53">
        <v>0</v>
      </c>
      <c r="M28" s="53">
        <v>0</v>
      </c>
    </row>
    <row r="29" spans="1:13" ht="15" customHeight="1" x14ac:dyDescent="0.25">
      <c r="A29" s="79">
        <v>800</v>
      </c>
      <c r="B29" s="46">
        <v>2000050277851</v>
      </c>
      <c r="C29" s="79"/>
      <c r="D29" s="46"/>
      <c r="E29" s="186" t="s">
        <v>178</v>
      </c>
      <c r="F29" s="50">
        <v>0</v>
      </c>
      <c r="G29" s="51">
        <v>26228.95</v>
      </c>
      <c r="H29" s="51">
        <v>1</v>
      </c>
      <c r="I29" s="51">
        <v>1</v>
      </c>
      <c r="J29" s="52">
        <v>0</v>
      </c>
      <c r="K29" s="53">
        <v>0</v>
      </c>
      <c r="L29" s="53">
        <v>0</v>
      </c>
      <c r="M29" s="53">
        <v>0</v>
      </c>
    </row>
    <row r="30" spans="1:13" ht="15" customHeight="1" x14ac:dyDescent="0.25">
      <c r="A30" s="79">
        <v>801</v>
      </c>
      <c r="B30" s="46">
        <v>2000050393707</v>
      </c>
      <c r="C30" s="79"/>
      <c r="D30" s="46"/>
      <c r="E30" s="186" t="s">
        <v>179</v>
      </c>
      <c r="F30" s="50">
        <v>1.806</v>
      </c>
      <c r="G30" s="51">
        <v>26228.95</v>
      </c>
      <c r="H30" s="51">
        <v>0.72</v>
      </c>
      <c r="I30" s="51">
        <v>0.72</v>
      </c>
      <c r="J30" s="52">
        <v>0</v>
      </c>
      <c r="K30" s="53">
        <v>0</v>
      </c>
      <c r="L30" s="53">
        <v>0</v>
      </c>
      <c r="M30" s="53">
        <v>0</v>
      </c>
    </row>
    <row r="31" spans="1:13" ht="15" customHeight="1" x14ac:dyDescent="0.25">
      <c r="A31" s="79">
        <v>802</v>
      </c>
      <c r="B31" s="46">
        <v>2000027366841</v>
      </c>
      <c r="C31" s="79"/>
      <c r="D31" s="46"/>
      <c r="E31" s="186" t="s">
        <v>180</v>
      </c>
      <c r="F31" s="50">
        <v>0.98399999999999999</v>
      </c>
      <c r="G31" s="51">
        <v>2844.22</v>
      </c>
      <c r="H31" s="51">
        <v>2.0699999999999998</v>
      </c>
      <c r="I31" s="51">
        <v>2.0699999999999998</v>
      </c>
      <c r="J31" s="52">
        <v>0</v>
      </c>
      <c r="K31" s="53">
        <v>0</v>
      </c>
      <c r="L31" s="53">
        <v>0</v>
      </c>
      <c r="M31" s="53">
        <v>0</v>
      </c>
    </row>
    <row r="32" spans="1:13" ht="15" customHeight="1" x14ac:dyDescent="0.25">
      <c r="A32" s="79">
        <v>803</v>
      </c>
      <c r="B32" s="46">
        <v>2000050277513</v>
      </c>
      <c r="C32" s="79"/>
      <c r="D32" s="46"/>
      <c r="E32" s="186" t="s">
        <v>181</v>
      </c>
      <c r="F32" s="50">
        <v>0</v>
      </c>
      <c r="G32" s="51">
        <v>3625.95</v>
      </c>
      <c r="H32" s="51">
        <v>1.05</v>
      </c>
      <c r="I32" s="51">
        <v>1.05</v>
      </c>
      <c r="J32" s="52">
        <v>0</v>
      </c>
      <c r="K32" s="53">
        <v>0</v>
      </c>
      <c r="L32" s="53">
        <v>0</v>
      </c>
      <c r="M32" s="53">
        <v>0</v>
      </c>
    </row>
    <row r="33" spans="1:13" ht="15" customHeight="1" x14ac:dyDescent="0.25">
      <c r="A33" s="79">
        <v>817</v>
      </c>
      <c r="B33" s="46">
        <v>2000050481327</v>
      </c>
      <c r="C33" s="79"/>
      <c r="D33" s="46"/>
      <c r="E33" s="186" t="s">
        <v>182</v>
      </c>
      <c r="F33" s="50">
        <v>0</v>
      </c>
      <c r="G33" s="51">
        <v>767</v>
      </c>
      <c r="H33" s="51">
        <v>1.0900000000000001</v>
      </c>
      <c r="I33" s="51">
        <v>1.0900000000000001</v>
      </c>
      <c r="J33" s="52">
        <v>0</v>
      </c>
      <c r="K33" s="53">
        <v>0</v>
      </c>
      <c r="L33" s="53">
        <v>0</v>
      </c>
      <c r="M33" s="53">
        <v>0</v>
      </c>
    </row>
    <row r="34" spans="1:13" ht="15" customHeight="1" x14ac:dyDescent="0.25">
      <c r="A34" s="79">
        <v>837</v>
      </c>
      <c r="B34" s="46">
        <v>2000050481309</v>
      </c>
      <c r="C34" s="79"/>
      <c r="D34" s="46"/>
      <c r="E34" s="186" t="s">
        <v>183</v>
      </c>
      <c r="F34" s="50">
        <v>0</v>
      </c>
      <c r="G34" s="51">
        <v>767</v>
      </c>
      <c r="H34" s="51">
        <v>1.69</v>
      </c>
      <c r="I34" s="51">
        <v>1.69</v>
      </c>
      <c r="J34" s="52">
        <v>0</v>
      </c>
      <c r="K34" s="53">
        <v>0</v>
      </c>
      <c r="L34" s="53">
        <v>0</v>
      </c>
      <c r="M34" s="53">
        <v>0</v>
      </c>
    </row>
    <row r="35" spans="1:13" ht="41.5" customHeight="1" x14ac:dyDescent="0.25">
      <c r="A35" s="79">
        <v>804</v>
      </c>
      <c r="B35" s="46" t="s">
        <v>184</v>
      </c>
      <c r="C35" s="79"/>
      <c r="D35" s="46"/>
      <c r="E35" s="186" t="s">
        <v>185</v>
      </c>
      <c r="F35" s="50">
        <v>0</v>
      </c>
      <c r="G35" s="51">
        <v>26644.89</v>
      </c>
      <c r="H35" s="51">
        <v>1.04</v>
      </c>
      <c r="I35" s="51">
        <v>1.04</v>
      </c>
      <c r="J35" s="52">
        <v>0</v>
      </c>
      <c r="K35" s="53">
        <v>0</v>
      </c>
      <c r="L35" s="53">
        <v>0</v>
      </c>
      <c r="M35" s="53">
        <v>0</v>
      </c>
    </row>
    <row r="36" spans="1:13" ht="15" customHeight="1" x14ac:dyDescent="0.25">
      <c r="A36" s="79">
        <v>805</v>
      </c>
      <c r="B36" s="46">
        <v>2000027474820</v>
      </c>
      <c r="C36" s="79"/>
      <c r="D36" s="46"/>
      <c r="E36" s="186" t="s">
        <v>186</v>
      </c>
      <c r="F36" s="50">
        <v>0</v>
      </c>
      <c r="G36" s="51">
        <v>2858.15</v>
      </c>
      <c r="H36" s="51">
        <v>0.85</v>
      </c>
      <c r="I36" s="51">
        <v>0.85</v>
      </c>
      <c r="J36" s="52">
        <v>0</v>
      </c>
      <c r="K36" s="53">
        <v>0</v>
      </c>
      <c r="L36" s="53">
        <v>0</v>
      </c>
      <c r="M36" s="53">
        <v>0</v>
      </c>
    </row>
    <row r="37" spans="1:13" ht="15" customHeight="1" x14ac:dyDescent="0.25">
      <c r="A37" s="79">
        <v>806</v>
      </c>
      <c r="B37" s="46">
        <v>2000027454188</v>
      </c>
      <c r="C37" s="79"/>
      <c r="D37" s="46"/>
      <c r="E37" s="186" t="s">
        <v>187</v>
      </c>
      <c r="F37" s="50">
        <v>0</v>
      </c>
      <c r="G37" s="51">
        <v>14716.33</v>
      </c>
      <c r="H37" s="51">
        <v>1.45</v>
      </c>
      <c r="I37" s="51">
        <v>1.45</v>
      </c>
      <c r="J37" s="52">
        <v>0</v>
      </c>
      <c r="K37" s="53">
        <v>0</v>
      </c>
      <c r="L37" s="53">
        <v>0</v>
      </c>
      <c r="M37" s="53">
        <v>0</v>
      </c>
    </row>
    <row r="38" spans="1:13" ht="15" customHeight="1" x14ac:dyDescent="0.25">
      <c r="A38" s="79">
        <v>807</v>
      </c>
      <c r="B38" s="46">
        <v>2000027454452</v>
      </c>
      <c r="C38" s="79"/>
      <c r="D38" s="46"/>
      <c r="E38" s="186" t="s">
        <v>188</v>
      </c>
      <c r="F38" s="50">
        <v>0</v>
      </c>
      <c r="G38" s="51">
        <v>3019.22</v>
      </c>
      <c r="H38" s="51">
        <v>1.24</v>
      </c>
      <c r="I38" s="51">
        <v>1.24</v>
      </c>
      <c r="J38" s="52">
        <v>0</v>
      </c>
      <c r="K38" s="53">
        <v>0</v>
      </c>
      <c r="L38" s="53">
        <v>0</v>
      </c>
      <c r="M38" s="53">
        <v>0</v>
      </c>
    </row>
    <row r="39" spans="1:13" ht="15" customHeight="1" x14ac:dyDescent="0.25">
      <c r="A39" s="79">
        <v>808</v>
      </c>
      <c r="B39" s="46">
        <v>2000052503790</v>
      </c>
      <c r="C39" s="79"/>
      <c r="D39" s="46"/>
      <c r="E39" s="186" t="s">
        <v>189</v>
      </c>
      <c r="F39" s="50">
        <v>1.0069999999999999</v>
      </c>
      <c r="G39" s="51">
        <v>26228.95</v>
      </c>
      <c r="H39" s="51">
        <v>0.66</v>
      </c>
      <c r="I39" s="51">
        <v>0.66</v>
      </c>
      <c r="J39" s="52">
        <v>0</v>
      </c>
      <c r="K39" s="53">
        <v>0</v>
      </c>
      <c r="L39" s="53">
        <v>0</v>
      </c>
      <c r="M39" s="53">
        <v>0</v>
      </c>
    </row>
    <row r="40" spans="1:13" ht="15" customHeight="1" x14ac:dyDescent="0.25">
      <c r="A40" s="79">
        <v>809</v>
      </c>
      <c r="B40" s="46">
        <v>2000027297816</v>
      </c>
      <c r="C40" s="79"/>
      <c r="D40" s="46"/>
      <c r="E40" s="186" t="s">
        <v>190</v>
      </c>
      <c r="F40" s="50">
        <v>0</v>
      </c>
      <c r="G40" s="51">
        <v>14359.6</v>
      </c>
      <c r="H40" s="51">
        <v>0.37</v>
      </c>
      <c r="I40" s="51">
        <v>0.37</v>
      </c>
      <c r="J40" s="52">
        <v>0</v>
      </c>
      <c r="K40" s="53">
        <v>0</v>
      </c>
      <c r="L40" s="53">
        <v>0</v>
      </c>
      <c r="M40" s="53">
        <v>0</v>
      </c>
    </row>
    <row r="41" spans="1:13" ht="15" customHeight="1" x14ac:dyDescent="0.25">
      <c r="A41" s="79">
        <v>810</v>
      </c>
      <c r="B41" s="46">
        <v>2000050467030</v>
      </c>
      <c r="C41" s="79">
        <v>918</v>
      </c>
      <c r="D41" s="46">
        <v>2000027292534</v>
      </c>
      <c r="E41" s="186" t="s">
        <v>191</v>
      </c>
      <c r="F41" s="50">
        <v>0</v>
      </c>
      <c r="G41" s="51">
        <v>14777.29</v>
      </c>
      <c r="H41" s="51">
        <v>0.45</v>
      </c>
      <c r="I41" s="51">
        <v>0.45</v>
      </c>
      <c r="J41" s="52">
        <v>0</v>
      </c>
      <c r="K41" s="53">
        <v>2012.92</v>
      </c>
      <c r="L41" s="53">
        <v>0.05</v>
      </c>
      <c r="M41" s="53">
        <v>0.05</v>
      </c>
    </row>
    <row r="42" spans="1:13" ht="15" customHeight="1" x14ac:dyDescent="0.25">
      <c r="A42" s="79">
        <v>811</v>
      </c>
      <c r="B42" s="46">
        <v>2000051063927</v>
      </c>
      <c r="C42" s="79"/>
      <c r="D42" s="46"/>
      <c r="E42" s="186" t="s">
        <v>192</v>
      </c>
      <c r="F42" s="50">
        <v>0</v>
      </c>
      <c r="G42" s="51">
        <v>14376.77</v>
      </c>
      <c r="H42" s="51">
        <v>3.19</v>
      </c>
      <c r="I42" s="51">
        <v>3.19</v>
      </c>
      <c r="J42" s="52">
        <v>0</v>
      </c>
      <c r="K42" s="53">
        <v>0</v>
      </c>
      <c r="L42" s="53">
        <v>0</v>
      </c>
      <c r="M42" s="53">
        <v>0</v>
      </c>
    </row>
    <row r="43" spans="1:13" ht="15" customHeight="1" x14ac:dyDescent="0.25">
      <c r="A43" s="79">
        <v>812</v>
      </c>
      <c r="B43" s="46">
        <v>2000027339192</v>
      </c>
      <c r="C43" s="79"/>
      <c r="D43" s="46"/>
      <c r="E43" s="186" t="s">
        <v>193</v>
      </c>
      <c r="F43" s="50">
        <v>0</v>
      </c>
      <c r="G43" s="51">
        <v>2605.46</v>
      </c>
      <c r="H43" s="51">
        <v>1.08</v>
      </c>
      <c r="I43" s="51">
        <v>1.08</v>
      </c>
      <c r="J43" s="52">
        <v>0</v>
      </c>
      <c r="K43" s="53">
        <v>0</v>
      </c>
      <c r="L43" s="53">
        <v>0</v>
      </c>
      <c r="M43" s="53">
        <v>0</v>
      </c>
    </row>
    <row r="44" spans="1:13" ht="15" customHeight="1" x14ac:dyDescent="0.25">
      <c r="A44" s="79">
        <v>812</v>
      </c>
      <c r="B44" s="46">
        <v>2000050544330</v>
      </c>
      <c r="C44" s="79"/>
      <c r="D44" s="46"/>
      <c r="E44" s="186" t="s">
        <v>194</v>
      </c>
      <c r="F44" s="50">
        <v>0</v>
      </c>
      <c r="G44" s="51">
        <v>2.17</v>
      </c>
      <c r="H44" s="51">
        <v>1.26</v>
      </c>
      <c r="I44" s="51">
        <v>1.26</v>
      </c>
      <c r="J44" s="52">
        <v>0</v>
      </c>
      <c r="K44" s="53">
        <v>0</v>
      </c>
      <c r="L44" s="53">
        <v>0</v>
      </c>
      <c r="M44" s="53">
        <v>0</v>
      </c>
    </row>
    <row r="45" spans="1:13" ht="112.5" x14ac:dyDescent="0.25">
      <c r="A45" s="79">
        <v>813</v>
      </c>
      <c r="B45" s="46" t="s">
        <v>195</v>
      </c>
      <c r="C45" s="79"/>
      <c r="D45" s="46"/>
      <c r="E45" s="186" t="s">
        <v>196</v>
      </c>
      <c r="F45" s="50">
        <v>0</v>
      </c>
      <c r="G45" s="51">
        <v>31532.97</v>
      </c>
      <c r="H45" s="51">
        <v>2.8</v>
      </c>
      <c r="I45" s="51">
        <v>2.8</v>
      </c>
      <c r="J45" s="52">
        <v>0</v>
      </c>
      <c r="K45" s="53">
        <v>0</v>
      </c>
      <c r="L45" s="53">
        <v>0</v>
      </c>
      <c r="M45" s="53">
        <v>0</v>
      </c>
    </row>
    <row r="46" spans="1:13" ht="15" customHeight="1" x14ac:dyDescent="0.25">
      <c r="A46" s="79">
        <v>814</v>
      </c>
      <c r="B46" s="46">
        <v>2000027340036</v>
      </c>
      <c r="C46" s="79">
        <v>929</v>
      </c>
      <c r="D46" s="46">
        <v>2000054899591</v>
      </c>
      <c r="E46" s="186" t="s">
        <v>197</v>
      </c>
      <c r="F46" s="50">
        <v>0</v>
      </c>
      <c r="G46" s="51">
        <v>2922.85</v>
      </c>
      <c r="H46" s="51">
        <v>0.48</v>
      </c>
      <c r="I46" s="51">
        <v>0.48</v>
      </c>
      <c r="J46" s="52">
        <v>0</v>
      </c>
      <c r="K46" s="53">
        <v>497.61</v>
      </c>
      <c r="L46" s="53">
        <v>0.05</v>
      </c>
      <c r="M46" s="53">
        <v>0.05</v>
      </c>
    </row>
    <row r="47" spans="1:13" ht="15" customHeight="1" x14ac:dyDescent="0.25">
      <c r="A47" s="79">
        <v>815</v>
      </c>
      <c r="B47" s="46">
        <v>2000027454648</v>
      </c>
      <c r="C47" s="79">
        <v>924</v>
      </c>
      <c r="D47" s="46">
        <v>2000054397290</v>
      </c>
      <c r="E47" s="186" t="s">
        <v>198</v>
      </c>
      <c r="F47" s="50">
        <v>2.82</v>
      </c>
      <c r="G47" s="51">
        <v>27225.65</v>
      </c>
      <c r="H47" s="51">
        <v>0.59</v>
      </c>
      <c r="I47" s="51">
        <v>0.59</v>
      </c>
      <c r="J47" s="52">
        <v>0</v>
      </c>
      <c r="K47" s="53">
        <v>1365.81</v>
      </c>
      <c r="L47" s="53">
        <v>0.05</v>
      </c>
      <c r="M47" s="53">
        <v>0.05</v>
      </c>
    </row>
    <row r="48" spans="1:13" ht="15" customHeight="1" x14ac:dyDescent="0.25">
      <c r="A48" s="79">
        <v>816</v>
      </c>
      <c r="B48" s="46">
        <v>2000027306995</v>
      </c>
      <c r="C48" s="79">
        <v>937</v>
      </c>
      <c r="D48" s="46">
        <v>2000050795630</v>
      </c>
      <c r="E48" s="186" t="s">
        <v>199</v>
      </c>
      <c r="F48" s="50">
        <v>0</v>
      </c>
      <c r="G48" s="51">
        <v>14404.92</v>
      </c>
      <c r="H48" s="51">
        <v>1.69</v>
      </c>
      <c r="I48" s="51">
        <v>1.69</v>
      </c>
      <c r="J48" s="52">
        <v>0</v>
      </c>
      <c r="K48" s="53">
        <v>650.58000000000004</v>
      </c>
      <c r="L48" s="53">
        <v>0.05</v>
      </c>
      <c r="M48" s="53">
        <v>0.05</v>
      </c>
    </row>
    <row r="49" spans="1:13" ht="15" customHeight="1" x14ac:dyDescent="0.25">
      <c r="A49" s="79">
        <v>818</v>
      </c>
      <c r="B49" s="46">
        <v>2000050277160</v>
      </c>
      <c r="C49" s="79"/>
      <c r="D49" s="46"/>
      <c r="E49" s="186" t="s">
        <v>200</v>
      </c>
      <c r="F49" s="50">
        <v>0</v>
      </c>
      <c r="G49" s="51">
        <v>154081.99</v>
      </c>
      <c r="H49" s="51">
        <v>2.58</v>
      </c>
      <c r="I49" s="51">
        <v>2.58</v>
      </c>
      <c r="J49" s="52">
        <v>0</v>
      </c>
      <c r="K49" s="53">
        <v>0</v>
      </c>
      <c r="L49" s="53">
        <v>0</v>
      </c>
      <c r="M49" s="53">
        <v>0</v>
      </c>
    </row>
    <row r="50" spans="1:13" ht="15" customHeight="1" x14ac:dyDescent="0.25">
      <c r="A50" s="79">
        <v>819</v>
      </c>
      <c r="B50" s="46">
        <v>2000027466068</v>
      </c>
      <c r="C50" s="79"/>
      <c r="D50" s="46"/>
      <c r="E50" s="186" t="s">
        <v>201</v>
      </c>
      <c r="F50" s="50">
        <v>0</v>
      </c>
      <c r="G50" s="51">
        <v>2703.86</v>
      </c>
      <c r="H50" s="51">
        <v>1.59</v>
      </c>
      <c r="I50" s="51">
        <v>1.59</v>
      </c>
      <c r="J50" s="52">
        <v>0</v>
      </c>
      <c r="K50" s="53">
        <v>0</v>
      </c>
      <c r="L50" s="53">
        <v>0</v>
      </c>
      <c r="M50" s="53">
        <v>0</v>
      </c>
    </row>
    <row r="51" spans="1:13" ht="15" customHeight="1" x14ac:dyDescent="0.25">
      <c r="A51" s="79">
        <v>7174</v>
      </c>
      <c r="B51" s="46">
        <v>7174</v>
      </c>
      <c r="C51" s="79">
        <v>7174</v>
      </c>
      <c r="D51" s="46">
        <v>7174</v>
      </c>
      <c r="E51" s="186" t="s">
        <v>202</v>
      </c>
      <c r="F51" s="50">
        <v>0</v>
      </c>
      <c r="G51" s="51">
        <v>2834.59</v>
      </c>
      <c r="H51" s="51">
        <v>0.44</v>
      </c>
      <c r="I51" s="51">
        <v>0.44</v>
      </c>
      <c r="J51" s="52">
        <v>0</v>
      </c>
      <c r="K51" s="53">
        <v>0</v>
      </c>
      <c r="L51" s="53">
        <v>0</v>
      </c>
      <c r="M51" s="53">
        <v>0</v>
      </c>
    </row>
    <row r="52" spans="1:13" ht="15" customHeight="1" x14ac:dyDescent="0.25">
      <c r="A52" s="79">
        <v>823</v>
      </c>
      <c r="B52" s="46">
        <v>2000053759147</v>
      </c>
      <c r="C52" s="79">
        <v>923</v>
      </c>
      <c r="D52" s="46">
        <v>2000053759174</v>
      </c>
      <c r="E52" s="186" t="s">
        <v>203</v>
      </c>
      <c r="F52" s="50">
        <v>0</v>
      </c>
      <c r="G52" s="51">
        <v>2782.28</v>
      </c>
      <c r="H52" s="51">
        <v>0.37</v>
      </c>
      <c r="I52" s="51">
        <v>0.37</v>
      </c>
      <c r="J52" s="52">
        <v>0</v>
      </c>
      <c r="K52" s="53">
        <v>1636.05</v>
      </c>
      <c r="L52" s="53">
        <v>0.05</v>
      </c>
      <c r="M52" s="53">
        <v>0.05</v>
      </c>
    </row>
    <row r="53" spans="1:13" ht="15" customHeight="1" x14ac:dyDescent="0.25">
      <c r="A53" s="79">
        <v>824</v>
      </c>
      <c r="B53" s="46">
        <v>2000027366498</v>
      </c>
      <c r="C53" s="79"/>
      <c r="D53" s="46"/>
      <c r="E53" s="186" t="s">
        <v>204</v>
      </c>
      <c r="F53" s="50">
        <v>1.3149999999999999</v>
      </c>
      <c r="G53" s="51">
        <v>34838.379999999997</v>
      </c>
      <c r="H53" s="51">
        <v>2.11</v>
      </c>
      <c r="I53" s="51">
        <v>2.11</v>
      </c>
      <c r="J53" s="52">
        <v>0</v>
      </c>
      <c r="K53" s="53">
        <v>0</v>
      </c>
      <c r="L53" s="53">
        <v>0</v>
      </c>
      <c r="M53" s="53">
        <v>0</v>
      </c>
    </row>
    <row r="54" spans="1:13" ht="15" customHeight="1" x14ac:dyDescent="0.25">
      <c r="A54" s="79">
        <v>825</v>
      </c>
      <c r="B54" s="46">
        <v>2000027323866</v>
      </c>
      <c r="C54" s="79"/>
      <c r="D54" s="46"/>
      <c r="E54" s="186" t="s">
        <v>205</v>
      </c>
      <c r="F54" s="50">
        <v>0</v>
      </c>
      <c r="G54" s="51">
        <v>33366.06</v>
      </c>
      <c r="H54" s="51">
        <v>1.73</v>
      </c>
      <c r="I54" s="51">
        <v>1.73</v>
      </c>
      <c r="J54" s="52">
        <v>0</v>
      </c>
      <c r="K54" s="53">
        <v>0</v>
      </c>
      <c r="L54" s="53">
        <v>0</v>
      </c>
      <c r="M54" s="53">
        <v>0</v>
      </c>
    </row>
    <row r="55" spans="1:13" ht="15" customHeight="1" x14ac:dyDescent="0.25">
      <c r="A55" s="79">
        <v>826</v>
      </c>
      <c r="B55" s="46">
        <v>2000027318634</v>
      </c>
      <c r="C55" s="79"/>
      <c r="D55" s="46"/>
      <c r="E55" s="186" t="s">
        <v>206</v>
      </c>
      <c r="F55" s="50">
        <v>0</v>
      </c>
      <c r="G55" s="51">
        <v>20874.36</v>
      </c>
      <c r="H55" s="51">
        <v>0.69</v>
      </c>
      <c r="I55" s="51">
        <v>0.69</v>
      </c>
      <c r="J55" s="52">
        <v>0</v>
      </c>
      <c r="K55" s="53">
        <v>0</v>
      </c>
      <c r="L55" s="53">
        <v>0</v>
      </c>
      <c r="M55" s="53">
        <v>0</v>
      </c>
    </row>
    <row r="56" spans="1:13" ht="15" customHeight="1" x14ac:dyDescent="0.25">
      <c r="A56" s="79">
        <v>827</v>
      </c>
      <c r="B56" s="46">
        <v>2000052503805</v>
      </c>
      <c r="C56" s="79"/>
      <c r="D56" s="46"/>
      <c r="E56" s="186" t="s">
        <v>207</v>
      </c>
      <c r="F56" s="50">
        <v>0.94699999999999995</v>
      </c>
      <c r="G56" s="51">
        <v>26228.95</v>
      </c>
      <c r="H56" s="51">
        <v>1.1299999999999999</v>
      </c>
      <c r="I56" s="51">
        <v>1.1299999999999999</v>
      </c>
      <c r="J56" s="52">
        <v>0</v>
      </c>
      <c r="K56" s="53">
        <v>0</v>
      </c>
      <c r="L56" s="53">
        <v>0</v>
      </c>
      <c r="M56" s="53">
        <v>0</v>
      </c>
    </row>
    <row r="57" spans="1:13" ht="15" customHeight="1" x14ac:dyDescent="0.25">
      <c r="A57" s="79">
        <v>829</v>
      </c>
      <c r="B57" s="46">
        <v>2000050275552</v>
      </c>
      <c r="C57" s="79"/>
      <c r="D57" s="46"/>
      <c r="E57" s="186" t="s">
        <v>208</v>
      </c>
      <c r="F57" s="50">
        <v>0</v>
      </c>
      <c r="G57" s="51">
        <v>107688.22</v>
      </c>
      <c r="H57" s="51">
        <v>1.43</v>
      </c>
      <c r="I57" s="51">
        <v>1.43</v>
      </c>
      <c r="J57" s="52">
        <v>0</v>
      </c>
      <c r="K57" s="53">
        <v>0</v>
      </c>
      <c r="L57" s="53">
        <v>0</v>
      </c>
      <c r="M57" s="53">
        <v>0</v>
      </c>
    </row>
    <row r="58" spans="1:13" ht="15" customHeight="1" x14ac:dyDescent="0.25">
      <c r="A58" s="79">
        <v>820</v>
      </c>
      <c r="B58" s="46">
        <v>2000052993042</v>
      </c>
      <c r="C58" s="79"/>
      <c r="D58" s="46"/>
      <c r="E58" s="186" t="s">
        <v>209</v>
      </c>
      <c r="F58" s="50">
        <v>1.359</v>
      </c>
      <c r="G58" s="51">
        <v>234.21</v>
      </c>
      <c r="H58" s="51">
        <v>0.54</v>
      </c>
      <c r="I58" s="51">
        <v>0.54</v>
      </c>
      <c r="J58" s="52">
        <v>0</v>
      </c>
      <c r="K58" s="53">
        <v>0</v>
      </c>
      <c r="L58" s="53">
        <v>0</v>
      </c>
      <c r="M58" s="53">
        <v>0</v>
      </c>
    </row>
    <row r="59" spans="1:13" ht="15" customHeight="1" x14ac:dyDescent="0.25">
      <c r="A59" s="79">
        <v>830</v>
      </c>
      <c r="B59" s="46">
        <v>2000050277986</v>
      </c>
      <c r="C59" s="79"/>
      <c r="D59" s="46"/>
      <c r="E59" s="186" t="s">
        <v>210</v>
      </c>
      <c r="F59" s="50">
        <v>0</v>
      </c>
      <c r="G59" s="51">
        <v>128882.89</v>
      </c>
      <c r="H59" s="51">
        <v>0.78</v>
      </c>
      <c r="I59" s="51">
        <v>0.78</v>
      </c>
      <c r="J59" s="52">
        <v>0</v>
      </c>
      <c r="K59" s="53">
        <v>0</v>
      </c>
      <c r="L59" s="53">
        <v>0</v>
      </c>
      <c r="M59" s="53">
        <v>0</v>
      </c>
    </row>
    <row r="60" spans="1:13" ht="15" customHeight="1" x14ac:dyDescent="0.25">
      <c r="A60" s="79">
        <v>854</v>
      </c>
      <c r="B60" s="46">
        <v>2000052369584</v>
      </c>
      <c r="C60" s="79"/>
      <c r="D60" s="46"/>
      <c r="E60" s="186" t="s">
        <v>211</v>
      </c>
      <c r="F60" s="50">
        <v>0</v>
      </c>
      <c r="G60" s="51">
        <v>128363.84</v>
      </c>
      <c r="H60" s="51">
        <v>1.25</v>
      </c>
      <c r="I60" s="51">
        <v>1.25</v>
      </c>
      <c r="J60" s="52">
        <v>0</v>
      </c>
      <c r="K60" s="53">
        <v>0</v>
      </c>
      <c r="L60" s="53">
        <v>0</v>
      </c>
      <c r="M60" s="53">
        <v>0</v>
      </c>
    </row>
    <row r="61" spans="1:13" ht="15" customHeight="1" x14ac:dyDescent="0.25">
      <c r="A61" s="79">
        <v>835</v>
      </c>
      <c r="B61" s="46">
        <v>2000050275543</v>
      </c>
      <c r="C61" s="79"/>
      <c r="D61" s="46"/>
      <c r="E61" s="186" t="s">
        <v>212</v>
      </c>
      <c r="F61" s="50">
        <v>0</v>
      </c>
      <c r="G61" s="51">
        <v>105708.36</v>
      </c>
      <c r="H61" s="51">
        <v>0.97</v>
      </c>
      <c r="I61" s="51">
        <v>0.97</v>
      </c>
      <c r="J61" s="52">
        <v>0</v>
      </c>
      <c r="K61" s="53">
        <v>0</v>
      </c>
      <c r="L61" s="53">
        <v>0</v>
      </c>
      <c r="M61" s="53">
        <v>0</v>
      </c>
    </row>
    <row r="62" spans="1:13" ht="15" customHeight="1" x14ac:dyDescent="0.25">
      <c r="A62" s="79">
        <v>836</v>
      </c>
      <c r="B62" s="46">
        <v>2000051425787</v>
      </c>
      <c r="C62" s="79"/>
      <c r="D62" s="46"/>
      <c r="E62" s="186" t="s">
        <v>213</v>
      </c>
      <c r="F62" s="50">
        <v>0</v>
      </c>
      <c r="G62" s="51">
        <v>14701.14</v>
      </c>
      <c r="H62" s="51">
        <v>2.08</v>
      </c>
      <c r="I62" s="51">
        <v>2.08</v>
      </c>
      <c r="J62" s="52">
        <v>0</v>
      </c>
      <c r="K62" s="53">
        <v>0</v>
      </c>
      <c r="L62" s="53">
        <v>0</v>
      </c>
      <c r="M62" s="53">
        <v>0</v>
      </c>
    </row>
    <row r="63" spans="1:13" ht="15" customHeight="1" x14ac:dyDescent="0.25">
      <c r="A63" s="79">
        <v>4033</v>
      </c>
      <c r="B63" s="46">
        <v>4033</v>
      </c>
      <c r="C63" s="79">
        <v>4032</v>
      </c>
      <c r="D63" s="46">
        <v>4032</v>
      </c>
      <c r="E63" s="186" t="s">
        <v>214</v>
      </c>
      <c r="F63" s="50">
        <v>0</v>
      </c>
      <c r="G63" s="51">
        <v>0.17</v>
      </c>
      <c r="H63" s="51">
        <v>1.43</v>
      </c>
      <c r="I63" s="51">
        <v>1.43</v>
      </c>
      <c r="J63" s="52">
        <v>0</v>
      </c>
      <c r="K63" s="53">
        <v>8.5399999999999991</v>
      </c>
      <c r="L63" s="53">
        <v>0.05</v>
      </c>
      <c r="M63" s="53">
        <v>0.05</v>
      </c>
    </row>
    <row r="64" spans="1:13" ht="15" customHeight="1" x14ac:dyDescent="0.25">
      <c r="A64" s="79">
        <v>4548</v>
      </c>
      <c r="B64" s="46">
        <v>4548</v>
      </c>
      <c r="C64" s="79">
        <v>4548</v>
      </c>
      <c r="D64" s="46">
        <v>4548</v>
      </c>
      <c r="E64" s="186" t="s">
        <v>215</v>
      </c>
      <c r="F64" s="50">
        <v>0</v>
      </c>
      <c r="G64" s="51">
        <v>0.03</v>
      </c>
      <c r="H64" s="51">
        <v>0.64</v>
      </c>
      <c r="I64" s="51">
        <v>0.64</v>
      </c>
      <c r="J64" s="52">
        <v>0</v>
      </c>
      <c r="K64" s="53">
        <v>8.68</v>
      </c>
      <c r="L64" s="53">
        <v>0.05</v>
      </c>
      <c r="M64" s="53">
        <v>0.05</v>
      </c>
    </row>
    <row r="65" spans="1:13" ht="15" customHeight="1" x14ac:dyDescent="0.25">
      <c r="A65" s="79">
        <v>839</v>
      </c>
      <c r="B65" s="46">
        <v>2000053874062</v>
      </c>
      <c r="C65" s="79">
        <v>925</v>
      </c>
      <c r="D65" s="46">
        <v>2000053874080</v>
      </c>
      <c r="E65" s="186" t="s">
        <v>216</v>
      </c>
      <c r="F65" s="50">
        <v>0</v>
      </c>
      <c r="G65" s="51">
        <v>2.23</v>
      </c>
      <c r="H65" s="51">
        <v>0.74</v>
      </c>
      <c r="I65" s="51">
        <v>0.74</v>
      </c>
      <c r="J65" s="52">
        <v>0</v>
      </c>
      <c r="K65" s="53">
        <v>312.64999999999998</v>
      </c>
      <c r="L65" s="53">
        <v>0.05</v>
      </c>
      <c r="M65" s="53">
        <v>0.05</v>
      </c>
    </row>
    <row r="66" spans="1:13" ht="15" customHeight="1" x14ac:dyDescent="0.25">
      <c r="A66" s="79">
        <v>505</v>
      </c>
      <c r="B66" s="46">
        <v>2000053874105</v>
      </c>
      <c r="C66" s="79">
        <v>521</v>
      </c>
      <c r="D66" s="46">
        <v>2000053874123</v>
      </c>
      <c r="E66" s="186" t="s">
        <v>217</v>
      </c>
      <c r="F66" s="50">
        <v>0</v>
      </c>
      <c r="G66" s="51">
        <v>3.35</v>
      </c>
      <c r="H66" s="51">
        <v>0.56999999999999995</v>
      </c>
      <c r="I66" s="51">
        <v>0.56999999999999995</v>
      </c>
      <c r="J66" s="52">
        <v>0</v>
      </c>
      <c r="K66" s="53">
        <v>457.74</v>
      </c>
      <c r="L66" s="53">
        <v>0.05</v>
      </c>
      <c r="M66" s="53">
        <v>0.05</v>
      </c>
    </row>
    <row r="67" spans="1:13" ht="15" customHeight="1" x14ac:dyDescent="0.25">
      <c r="A67" s="79">
        <v>840</v>
      </c>
      <c r="B67" s="46">
        <v>2000051011929</v>
      </c>
      <c r="C67" s="79">
        <v>930</v>
      </c>
      <c r="D67" s="46">
        <v>2000051034322</v>
      </c>
      <c r="E67" s="186" t="s">
        <v>218</v>
      </c>
      <c r="F67" s="50">
        <v>0</v>
      </c>
      <c r="G67" s="51">
        <v>24.27</v>
      </c>
      <c r="H67" s="51">
        <v>0.45</v>
      </c>
      <c r="I67" s="51">
        <v>0.45</v>
      </c>
      <c r="J67" s="52">
        <v>0</v>
      </c>
      <c r="K67" s="53">
        <v>0</v>
      </c>
      <c r="L67" s="53">
        <v>0</v>
      </c>
      <c r="M67" s="53">
        <v>0</v>
      </c>
    </row>
    <row r="68" spans="1:13" ht="15" customHeight="1" x14ac:dyDescent="0.25">
      <c r="A68" s="79">
        <v>7393</v>
      </c>
      <c r="B68" s="46">
        <v>7393</v>
      </c>
      <c r="C68" s="79">
        <v>7390</v>
      </c>
      <c r="D68" s="46">
        <v>7390</v>
      </c>
      <c r="E68" s="186" t="s">
        <v>219</v>
      </c>
      <c r="F68" s="50">
        <v>1.431</v>
      </c>
      <c r="G68" s="51">
        <v>2.86</v>
      </c>
      <c r="H68" s="51">
        <v>0.53</v>
      </c>
      <c r="I68" s="51">
        <v>0.53</v>
      </c>
      <c r="J68" s="52">
        <v>0</v>
      </c>
      <c r="K68" s="53">
        <v>402.76</v>
      </c>
      <c r="L68" s="53">
        <v>0.05</v>
      </c>
      <c r="M68" s="53">
        <v>0.05</v>
      </c>
    </row>
    <row r="69" spans="1:13" ht="15" customHeight="1" x14ac:dyDescent="0.25">
      <c r="A69" s="79">
        <v>7394</v>
      </c>
      <c r="B69" s="46">
        <v>7394</v>
      </c>
      <c r="C69" s="79">
        <v>7391</v>
      </c>
      <c r="D69" s="46">
        <v>7391</v>
      </c>
      <c r="E69" s="186" t="s">
        <v>220</v>
      </c>
      <c r="F69" s="50">
        <v>0</v>
      </c>
      <c r="G69" s="51">
        <v>2.16</v>
      </c>
      <c r="H69" s="51">
        <v>0.52</v>
      </c>
      <c r="I69" s="51">
        <v>0.52</v>
      </c>
      <c r="J69" s="52">
        <v>0</v>
      </c>
      <c r="K69" s="53">
        <v>0</v>
      </c>
      <c r="L69" s="53">
        <v>0</v>
      </c>
      <c r="M69" s="53">
        <v>0</v>
      </c>
    </row>
    <row r="70" spans="1:13" ht="15" customHeight="1" x14ac:dyDescent="0.25">
      <c r="A70" s="79">
        <v>844</v>
      </c>
      <c r="B70" s="46">
        <v>2000027491213</v>
      </c>
      <c r="C70" s="79">
        <v>917</v>
      </c>
      <c r="D70" s="46">
        <v>2000050932697</v>
      </c>
      <c r="E70" s="186" t="s">
        <v>221</v>
      </c>
      <c r="F70" s="50">
        <v>0</v>
      </c>
      <c r="G70" s="51">
        <v>18.95</v>
      </c>
      <c r="H70" s="51">
        <v>0.41</v>
      </c>
      <c r="I70" s="51">
        <v>0.41</v>
      </c>
      <c r="J70" s="52">
        <v>0</v>
      </c>
      <c r="K70" s="53">
        <v>1326.48</v>
      </c>
      <c r="L70" s="53">
        <v>0.05</v>
      </c>
      <c r="M70" s="53">
        <v>0.05</v>
      </c>
    </row>
    <row r="71" spans="1:13" ht="15" customHeight="1" x14ac:dyDescent="0.25">
      <c r="A71" s="79">
        <v>844</v>
      </c>
      <c r="B71" s="46">
        <v>2000050044320</v>
      </c>
      <c r="C71" s="79">
        <v>917</v>
      </c>
      <c r="D71" s="46">
        <v>2000051079954</v>
      </c>
      <c r="E71" s="186" t="s">
        <v>222</v>
      </c>
      <c r="F71" s="50">
        <v>0</v>
      </c>
      <c r="G71" s="51">
        <v>8.14</v>
      </c>
      <c r="H71" s="51">
        <v>0.42</v>
      </c>
      <c r="I71" s="51">
        <v>0.42</v>
      </c>
      <c r="J71" s="52">
        <v>0</v>
      </c>
      <c r="K71" s="53">
        <v>0</v>
      </c>
      <c r="L71" s="53">
        <v>0</v>
      </c>
      <c r="M71" s="53">
        <v>0</v>
      </c>
    </row>
    <row r="72" spans="1:13" ht="15" customHeight="1" x14ac:dyDescent="0.25">
      <c r="A72" s="79">
        <v>844</v>
      </c>
      <c r="B72" s="46">
        <v>2000052468930</v>
      </c>
      <c r="C72" s="79">
        <v>917</v>
      </c>
      <c r="D72" s="46">
        <v>2000052231228</v>
      </c>
      <c r="E72" s="186" t="s">
        <v>223</v>
      </c>
      <c r="F72" s="50">
        <v>0</v>
      </c>
      <c r="G72" s="51">
        <v>2.11</v>
      </c>
      <c r="H72" s="51">
        <v>0.46</v>
      </c>
      <c r="I72" s="51">
        <v>0.46</v>
      </c>
      <c r="J72" s="52">
        <v>0</v>
      </c>
      <c r="K72" s="53">
        <v>0</v>
      </c>
      <c r="L72" s="53">
        <v>0</v>
      </c>
      <c r="M72" s="53">
        <v>0</v>
      </c>
    </row>
    <row r="73" spans="1:13" ht="15" customHeight="1" x14ac:dyDescent="0.25">
      <c r="A73" s="79">
        <v>845</v>
      </c>
      <c r="B73" s="46">
        <v>2000050437959</v>
      </c>
      <c r="C73" s="79"/>
      <c r="D73" s="46"/>
      <c r="E73" s="186" t="s">
        <v>224</v>
      </c>
      <c r="F73" s="50">
        <v>0</v>
      </c>
      <c r="G73" s="51">
        <v>18018.39</v>
      </c>
      <c r="H73" s="51">
        <v>3.37</v>
      </c>
      <c r="I73" s="51">
        <v>3.37</v>
      </c>
      <c r="J73" s="52">
        <v>0</v>
      </c>
      <c r="K73" s="53">
        <v>0</v>
      </c>
      <c r="L73" s="53">
        <v>0</v>
      </c>
      <c r="M73" s="53">
        <v>0</v>
      </c>
    </row>
    <row r="74" spans="1:13" ht="15" customHeight="1" x14ac:dyDescent="0.25">
      <c r="A74" s="79">
        <v>846</v>
      </c>
      <c r="B74" s="46">
        <v>2000050552457</v>
      </c>
      <c r="C74" s="79">
        <v>927</v>
      </c>
      <c r="D74" s="46">
        <v>2000050570312</v>
      </c>
      <c r="E74" s="186" t="s">
        <v>225</v>
      </c>
      <c r="F74" s="50">
        <v>1.218</v>
      </c>
      <c r="G74" s="51">
        <v>2613.86</v>
      </c>
      <c r="H74" s="51">
        <v>0.84</v>
      </c>
      <c r="I74" s="51">
        <v>0.84</v>
      </c>
      <c r="J74" s="52">
        <v>0</v>
      </c>
      <c r="K74" s="53">
        <v>0</v>
      </c>
      <c r="L74" s="53">
        <v>0</v>
      </c>
      <c r="M74" s="53">
        <v>0</v>
      </c>
    </row>
    <row r="75" spans="1:13" ht="25" x14ac:dyDescent="0.25">
      <c r="A75" s="79">
        <v>847</v>
      </c>
      <c r="B75" s="46" t="s">
        <v>226</v>
      </c>
      <c r="C75" s="79">
        <v>928</v>
      </c>
      <c r="D75" s="46">
        <v>2000050662016</v>
      </c>
      <c r="E75" s="186" t="s">
        <v>227</v>
      </c>
      <c r="F75" s="50">
        <v>0</v>
      </c>
      <c r="G75" s="51">
        <v>2626.42</v>
      </c>
      <c r="H75" s="51">
        <v>0.49</v>
      </c>
      <c r="I75" s="51">
        <v>0.49</v>
      </c>
      <c r="J75" s="52">
        <v>0</v>
      </c>
      <c r="K75" s="53">
        <v>0</v>
      </c>
      <c r="L75" s="53">
        <v>0</v>
      </c>
      <c r="M75" s="53">
        <v>0</v>
      </c>
    </row>
    <row r="76" spans="1:13" ht="15" customHeight="1" x14ac:dyDescent="0.25">
      <c r="A76" s="79">
        <v>849</v>
      </c>
      <c r="B76" s="46">
        <v>2000052866920</v>
      </c>
      <c r="C76" s="79"/>
      <c r="D76" s="46"/>
      <c r="E76" s="186" t="s">
        <v>228</v>
      </c>
      <c r="F76" s="50">
        <v>0</v>
      </c>
      <c r="G76" s="51">
        <v>18604.39</v>
      </c>
      <c r="H76" s="51">
        <v>2.52</v>
      </c>
      <c r="I76" s="51">
        <v>2.52</v>
      </c>
      <c r="J76" s="52">
        <v>0</v>
      </c>
      <c r="K76" s="53">
        <v>0</v>
      </c>
      <c r="L76" s="53">
        <v>0</v>
      </c>
      <c r="M76" s="53">
        <v>0</v>
      </c>
    </row>
    <row r="77" spans="1:13" ht="15" customHeight="1" x14ac:dyDescent="0.25">
      <c r="A77" s="79">
        <v>851</v>
      </c>
      <c r="B77" s="46">
        <v>2000051336018</v>
      </c>
      <c r="C77" s="79"/>
      <c r="D77" s="46"/>
      <c r="E77" s="186" t="s">
        <v>229</v>
      </c>
      <c r="F77" s="50">
        <v>0</v>
      </c>
      <c r="G77" s="51">
        <v>14890.26</v>
      </c>
      <c r="H77" s="51">
        <v>1.04</v>
      </c>
      <c r="I77" s="51">
        <v>1.04</v>
      </c>
      <c r="J77" s="52">
        <v>0</v>
      </c>
      <c r="K77" s="53">
        <v>0</v>
      </c>
      <c r="L77" s="53">
        <v>0</v>
      </c>
      <c r="M77" s="53">
        <v>0</v>
      </c>
    </row>
    <row r="78" spans="1:13" ht="15" customHeight="1" x14ac:dyDescent="0.25">
      <c r="A78" s="79">
        <v>853</v>
      </c>
      <c r="B78" s="46">
        <v>2000052659600</v>
      </c>
      <c r="C78" s="79">
        <v>938</v>
      </c>
      <c r="D78" s="46">
        <v>2000052659585</v>
      </c>
      <c r="E78" s="186" t="s">
        <v>230</v>
      </c>
      <c r="F78" s="50">
        <v>0</v>
      </c>
      <c r="G78" s="51">
        <v>2875.32</v>
      </c>
      <c r="H78" s="51">
        <v>0.52</v>
      </c>
      <c r="I78" s="51">
        <v>0.52</v>
      </c>
      <c r="J78" s="52">
        <v>0</v>
      </c>
      <c r="K78" s="53">
        <v>0</v>
      </c>
      <c r="L78" s="53">
        <v>0</v>
      </c>
      <c r="M78" s="53">
        <v>0</v>
      </c>
    </row>
    <row r="79" spans="1:13" ht="15" customHeight="1" x14ac:dyDescent="0.25">
      <c r="A79" s="79">
        <v>855</v>
      </c>
      <c r="B79" s="46">
        <v>2000050276556</v>
      </c>
      <c r="C79" s="79"/>
      <c r="D79" s="46"/>
      <c r="E79" s="186" t="s">
        <v>231</v>
      </c>
      <c r="F79" s="50">
        <v>0.998</v>
      </c>
      <c r="G79" s="51">
        <v>14300.39</v>
      </c>
      <c r="H79" s="51">
        <v>1.06</v>
      </c>
      <c r="I79" s="51">
        <v>1.06</v>
      </c>
      <c r="J79" s="52">
        <v>0</v>
      </c>
      <c r="K79" s="53">
        <v>0</v>
      </c>
      <c r="L79" s="53">
        <v>0</v>
      </c>
      <c r="M79" s="53">
        <v>0</v>
      </c>
    </row>
    <row r="80" spans="1:13" ht="15" customHeight="1" x14ac:dyDescent="0.25">
      <c r="A80" s="79">
        <v>856</v>
      </c>
      <c r="B80" s="46">
        <v>2000054315483</v>
      </c>
      <c r="C80" s="79"/>
      <c r="D80" s="46"/>
      <c r="E80" s="186" t="s">
        <v>232</v>
      </c>
      <c r="F80" s="50">
        <v>0</v>
      </c>
      <c r="G80" s="51">
        <v>25813.01</v>
      </c>
      <c r="H80" s="51">
        <v>0.85</v>
      </c>
      <c r="I80" s="51">
        <v>0.85</v>
      </c>
      <c r="J80" s="52">
        <v>0</v>
      </c>
      <c r="K80" s="53">
        <v>0</v>
      </c>
      <c r="L80" s="53">
        <v>0</v>
      </c>
      <c r="M80" s="53">
        <v>0</v>
      </c>
    </row>
    <row r="81" spans="1:13" ht="15" customHeight="1" x14ac:dyDescent="0.25">
      <c r="A81" s="79">
        <v>857</v>
      </c>
      <c r="B81" s="46">
        <v>2000054359392</v>
      </c>
      <c r="C81" s="79"/>
      <c r="D81" s="46"/>
      <c r="E81" s="186" t="s">
        <v>233</v>
      </c>
      <c r="F81" s="50">
        <v>1.5469999999999999</v>
      </c>
      <c r="G81" s="51">
        <v>14125.39</v>
      </c>
      <c r="H81" s="51">
        <v>1.1200000000000001</v>
      </c>
      <c r="I81" s="51">
        <v>1.1200000000000001</v>
      </c>
      <c r="J81" s="52">
        <v>0</v>
      </c>
      <c r="K81" s="53">
        <v>0</v>
      </c>
      <c r="L81" s="53">
        <v>0</v>
      </c>
      <c r="M81" s="53">
        <v>0</v>
      </c>
    </row>
    <row r="82" spans="1:13" ht="15" customHeight="1" x14ac:dyDescent="0.25">
      <c r="A82" s="79">
        <v>858</v>
      </c>
      <c r="B82" s="46">
        <v>2000051445019</v>
      </c>
      <c r="C82" s="79">
        <v>921</v>
      </c>
      <c r="D82" s="46">
        <v>2000051445143</v>
      </c>
      <c r="E82" s="186" t="s">
        <v>234</v>
      </c>
      <c r="F82" s="50">
        <v>0</v>
      </c>
      <c r="G82" s="51">
        <v>4.43</v>
      </c>
      <c r="H82" s="51">
        <v>0.46</v>
      </c>
      <c r="I82" s="51">
        <v>0.46</v>
      </c>
      <c r="J82" s="52">
        <v>0</v>
      </c>
      <c r="K82" s="53">
        <v>399.23</v>
      </c>
      <c r="L82" s="53">
        <v>0.05</v>
      </c>
      <c r="M82" s="53">
        <v>0.05</v>
      </c>
    </row>
    <row r="83" spans="1:13" ht="15" customHeight="1" x14ac:dyDescent="0.25">
      <c r="A83" s="79">
        <v>859</v>
      </c>
      <c r="B83" s="46">
        <v>2000054431783</v>
      </c>
      <c r="C83" s="79">
        <v>922</v>
      </c>
      <c r="D83" s="46">
        <v>2000054431792</v>
      </c>
      <c r="E83" s="186" t="s">
        <v>235</v>
      </c>
      <c r="F83" s="50">
        <v>0</v>
      </c>
      <c r="G83" s="51">
        <v>2615.0700000000002</v>
      </c>
      <c r="H83" s="51">
        <v>0.41</v>
      </c>
      <c r="I83" s="51">
        <v>0.41</v>
      </c>
      <c r="J83" s="52">
        <v>0</v>
      </c>
      <c r="K83" s="53">
        <v>235.87</v>
      </c>
      <c r="L83" s="53">
        <v>0.05</v>
      </c>
      <c r="M83" s="53">
        <v>0.05</v>
      </c>
    </row>
    <row r="84" spans="1:13" ht="15" customHeight="1" x14ac:dyDescent="0.25">
      <c r="A84" s="79">
        <v>860</v>
      </c>
      <c r="B84" s="46">
        <v>2000054674344</v>
      </c>
      <c r="C84" s="79">
        <v>939</v>
      </c>
      <c r="D84" s="46">
        <v>2000054674353</v>
      </c>
      <c r="E84" s="186" t="s">
        <v>236</v>
      </c>
      <c r="F84" s="50">
        <v>0</v>
      </c>
      <c r="G84" s="51">
        <v>2822.13</v>
      </c>
      <c r="H84" s="51">
        <v>0.74</v>
      </c>
      <c r="I84" s="51">
        <v>0.74</v>
      </c>
      <c r="J84" s="52">
        <v>0</v>
      </c>
      <c r="K84" s="53">
        <v>2431.65</v>
      </c>
      <c r="L84" s="53">
        <v>0.05</v>
      </c>
      <c r="M84" s="53">
        <v>0.05</v>
      </c>
    </row>
    <row r="85" spans="1:13" ht="15" customHeight="1" x14ac:dyDescent="0.25">
      <c r="A85" s="79">
        <v>7303</v>
      </c>
      <c r="B85" s="46">
        <v>7303</v>
      </c>
      <c r="C85" s="79"/>
      <c r="D85" s="46"/>
      <c r="E85" s="186" t="s">
        <v>237</v>
      </c>
      <c r="F85" s="50">
        <v>0.441</v>
      </c>
      <c r="G85" s="51">
        <v>25397.07</v>
      </c>
      <c r="H85" s="51">
        <v>2.79</v>
      </c>
      <c r="I85" s="51">
        <v>2.79</v>
      </c>
      <c r="J85" s="52">
        <v>0</v>
      </c>
      <c r="K85" s="53">
        <v>0</v>
      </c>
      <c r="L85" s="53">
        <v>0</v>
      </c>
      <c r="M85" s="53">
        <v>0</v>
      </c>
    </row>
    <row r="86" spans="1:13" ht="15" customHeight="1" x14ac:dyDescent="0.25">
      <c r="A86" s="79">
        <v>863</v>
      </c>
      <c r="B86" s="46">
        <v>2000055109274</v>
      </c>
      <c r="C86" s="79">
        <v>941</v>
      </c>
      <c r="D86" s="46">
        <v>2000055109283</v>
      </c>
      <c r="E86" s="186" t="s">
        <v>238</v>
      </c>
      <c r="F86" s="50">
        <v>0</v>
      </c>
      <c r="G86" s="51">
        <v>0.6</v>
      </c>
      <c r="H86" s="51">
        <v>2.37</v>
      </c>
      <c r="I86" s="51">
        <v>2.37</v>
      </c>
      <c r="J86" s="52">
        <v>0</v>
      </c>
      <c r="K86" s="53">
        <v>298.91000000000003</v>
      </c>
      <c r="L86" s="53">
        <v>0.05</v>
      </c>
      <c r="M86" s="53">
        <v>0.05</v>
      </c>
    </row>
    <row r="87" spans="1:13" ht="15" customHeight="1" x14ac:dyDescent="0.25">
      <c r="A87" s="79">
        <v>852</v>
      </c>
      <c r="B87" s="46">
        <v>2000055132440</v>
      </c>
      <c r="C87" s="79">
        <v>926</v>
      </c>
      <c r="D87" s="46">
        <v>2000055132450</v>
      </c>
      <c r="E87" s="186" t="s">
        <v>239</v>
      </c>
      <c r="F87" s="50">
        <v>0</v>
      </c>
      <c r="G87" s="51">
        <v>2.97</v>
      </c>
      <c r="H87" s="51">
        <v>0.68</v>
      </c>
      <c r="I87" s="51">
        <v>0.68</v>
      </c>
      <c r="J87" s="52">
        <v>0</v>
      </c>
      <c r="K87" s="53">
        <v>296.54000000000002</v>
      </c>
      <c r="L87" s="53">
        <v>0.05</v>
      </c>
      <c r="M87" s="53">
        <v>0.05</v>
      </c>
    </row>
    <row r="88" spans="1:13" ht="15" customHeight="1" x14ac:dyDescent="0.25">
      <c r="A88" s="79">
        <v>862</v>
      </c>
      <c r="B88" s="46">
        <v>2000055138985</v>
      </c>
      <c r="C88" s="79">
        <v>940</v>
      </c>
      <c r="D88" s="46">
        <v>2000055138762</v>
      </c>
      <c r="E88" s="186" t="s">
        <v>240</v>
      </c>
      <c r="F88" s="50">
        <v>0</v>
      </c>
      <c r="G88" s="51">
        <v>1.19</v>
      </c>
      <c r="H88" s="51">
        <v>1.1100000000000001</v>
      </c>
      <c r="I88" s="51">
        <v>1.1100000000000001</v>
      </c>
      <c r="J88" s="52">
        <v>0</v>
      </c>
      <c r="K88" s="53">
        <v>298.32</v>
      </c>
      <c r="L88" s="53">
        <v>0.05</v>
      </c>
      <c r="M88" s="53">
        <v>0.05</v>
      </c>
    </row>
    <row r="89" spans="1:13" ht="15" customHeight="1" x14ac:dyDescent="0.25">
      <c r="A89" s="79">
        <v>864</v>
      </c>
      <c r="B89" s="46">
        <v>2000055125815</v>
      </c>
      <c r="C89" s="79">
        <v>942</v>
      </c>
      <c r="D89" s="46">
        <v>2000055125824</v>
      </c>
      <c r="E89" s="186" t="s">
        <v>241</v>
      </c>
      <c r="F89" s="50">
        <v>0</v>
      </c>
      <c r="G89" s="51">
        <v>6.59</v>
      </c>
      <c r="H89" s="51">
        <v>1.1000000000000001</v>
      </c>
      <c r="I89" s="51">
        <v>1.1000000000000001</v>
      </c>
      <c r="J89" s="52">
        <v>0</v>
      </c>
      <c r="K89" s="53">
        <v>593.08000000000004</v>
      </c>
      <c r="L89" s="53">
        <v>0.05</v>
      </c>
      <c r="M89" s="53">
        <v>0.05</v>
      </c>
    </row>
    <row r="90" spans="1:13" ht="15" customHeight="1" x14ac:dyDescent="0.25">
      <c r="A90" s="79">
        <v>865</v>
      </c>
      <c r="B90" s="46">
        <v>2000055125842</v>
      </c>
      <c r="C90" s="79">
        <v>943</v>
      </c>
      <c r="D90" s="46">
        <v>2000055125833</v>
      </c>
      <c r="E90" s="186" t="s">
        <v>242</v>
      </c>
      <c r="F90" s="50">
        <v>0</v>
      </c>
      <c r="G90" s="51">
        <v>2.88</v>
      </c>
      <c r="H90" s="51">
        <v>2.58</v>
      </c>
      <c r="I90" s="51">
        <v>2.58</v>
      </c>
      <c r="J90" s="52">
        <v>0</v>
      </c>
      <c r="K90" s="53">
        <v>862.53</v>
      </c>
      <c r="L90" s="53">
        <v>0.05</v>
      </c>
      <c r="M90" s="53">
        <v>0.05</v>
      </c>
    </row>
    <row r="91" spans="1:13" ht="15" customHeight="1" x14ac:dyDescent="0.25">
      <c r="A91" s="79">
        <v>866</v>
      </c>
      <c r="B91" s="46">
        <v>2000055213940</v>
      </c>
      <c r="C91" s="79">
        <v>944</v>
      </c>
      <c r="D91" s="46">
        <v>2000055213969</v>
      </c>
      <c r="E91" s="186" t="s">
        <v>243</v>
      </c>
      <c r="F91" s="50">
        <v>0</v>
      </c>
      <c r="G91" s="51">
        <v>1.37</v>
      </c>
      <c r="H91" s="51">
        <v>2.82</v>
      </c>
      <c r="I91" s="51">
        <v>2.82</v>
      </c>
      <c r="J91" s="52">
        <v>0</v>
      </c>
      <c r="K91" s="53">
        <v>410.85</v>
      </c>
      <c r="L91" s="53">
        <v>0.05</v>
      </c>
      <c r="M91" s="53">
        <v>0.05</v>
      </c>
    </row>
    <row r="92" spans="1:13" ht="15" customHeight="1" x14ac:dyDescent="0.25">
      <c r="A92" s="79">
        <v>861</v>
      </c>
      <c r="B92" s="46">
        <v>2000055029502</v>
      </c>
      <c r="C92" s="79"/>
      <c r="D92" s="46"/>
      <c r="E92" s="186" t="s">
        <v>244</v>
      </c>
      <c r="F92" s="50">
        <v>0</v>
      </c>
      <c r="G92" s="51">
        <v>103005.39</v>
      </c>
      <c r="H92" s="51">
        <v>1.29</v>
      </c>
      <c r="I92" s="51">
        <v>1.29</v>
      </c>
      <c r="J92" s="52">
        <v>0</v>
      </c>
      <c r="K92" s="53">
        <v>0</v>
      </c>
      <c r="L92" s="53">
        <v>0</v>
      </c>
      <c r="M92" s="53">
        <v>0</v>
      </c>
    </row>
    <row r="93" spans="1:13" ht="15" customHeight="1" x14ac:dyDescent="0.25">
      <c r="A93" s="79">
        <v>861</v>
      </c>
      <c r="B93" s="46">
        <v>2000055029511</v>
      </c>
      <c r="C93" s="79"/>
      <c r="D93" s="46"/>
      <c r="E93" s="186" t="s">
        <v>245</v>
      </c>
      <c r="F93" s="50">
        <v>0</v>
      </c>
      <c r="G93" s="51">
        <v>97.59</v>
      </c>
      <c r="H93" s="51">
        <v>1.29</v>
      </c>
      <c r="I93" s="51">
        <v>1.29</v>
      </c>
      <c r="J93" s="52">
        <v>0</v>
      </c>
      <c r="K93" s="53">
        <v>0</v>
      </c>
      <c r="L93" s="53">
        <v>0</v>
      </c>
      <c r="M93" s="53">
        <v>0</v>
      </c>
    </row>
    <row r="94" spans="1:13" ht="15" customHeight="1" x14ac:dyDescent="0.25">
      <c r="A94" s="79">
        <v>861</v>
      </c>
      <c r="B94" s="46">
        <v>2000055029520</v>
      </c>
      <c r="C94" s="79"/>
      <c r="D94" s="46"/>
      <c r="E94" s="186" t="s">
        <v>246</v>
      </c>
      <c r="F94" s="50">
        <v>0</v>
      </c>
      <c r="G94" s="51">
        <v>97.59</v>
      </c>
      <c r="H94" s="51">
        <v>0.54</v>
      </c>
      <c r="I94" s="51">
        <v>0.54</v>
      </c>
      <c r="J94" s="52">
        <v>0</v>
      </c>
      <c r="K94" s="53">
        <v>0</v>
      </c>
      <c r="L94" s="53">
        <v>0</v>
      </c>
      <c r="M94" s="53">
        <v>0</v>
      </c>
    </row>
    <row r="95" spans="1:13" ht="15" customHeight="1" x14ac:dyDescent="0.25">
      <c r="A95" s="79">
        <v>861</v>
      </c>
      <c r="B95" s="46">
        <v>2000055029530</v>
      </c>
      <c r="C95" s="79"/>
      <c r="D95" s="46"/>
      <c r="E95" s="186" t="s">
        <v>247</v>
      </c>
      <c r="F95" s="50">
        <v>0</v>
      </c>
      <c r="G95" s="51">
        <v>97.59</v>
      </c>
      <c r="H95" s="51">
        <v>0.6</v>
      </c>
      <c r="I95" s="51">
        <v>0.6</v>
      </c>
      <c r="J95" s="52">
        <v>0</v>
      </c>
      <c r="K95" s="53">
        <v>0</v>
      </c>
      <c r="L95" s="53">
        <v>0</v>
      </c>
      <c r="M95" s="53">
        <v>0</v>
      </c>
    </row>
    <row r="96" spans="1:13" ht="15" customHeight="1" x14ac:dyDescent="0.25">
      <c r="A96" s="79">
        <v>861</v>
      </c>
      <c r="B96" s="46">
        <v>2000055029549</v>
      </c>
      <c r="C96" s="79"/>
      <c r="D96" s="46"/>
      <c r="E96" s="186" t="s">
        <v>248</v>
      </c>
      <c r="F96" s="50">
        <v>0</v>
      </c>
      <c r="G96" s="51">
        <v>97.59</v>
      </c>
      <c r="H96" s="51">
        <v>0.57999999999999996</v>
      </c>
      <c r="I96" s="51">
        <v>0.57999999999999996</v>
      </c>
      <c r="J96" s="52">
        <v>0</v>
      </c>
      <c r="K96" s="53">
        <v>0</v>
      </c>
      <c r="L96" s="53">
        <v>0</v>
      </c>
      <c r="M96" s="53">
        <v>0</v>
      </c>
    </row>
    <row r="97" spans="1:13" ht="15" customHeight="1" x14ac:dyDescent="0.25">
      <c r="A97" s="79">
        <v>861</v>
      </c>
      <c r="B97" s="46">
        <v>2000055029558</v>
      </c>
      <c r="C97" s="79"/>
      <c r="D97" s="46"/>
      <c r="E97" s="186" t="s">
        <v>249</v>
      </c>
      <c r="F97" s="50">
        <v>0</v>
      </c>
      <c r="G97" s="51">
        <v>97.59</v>
      </c>
      <c r="H97" s="51">
        <v>0.54</v>
      </c>
      <c r="I97" s="51">
        <v>0.54</v>
      </c>
      <c r="J97" s="52">
        <v>0</v>
      </c>
      <c r="K97" s="53">
        <v>0</v>
      </c>
      <c r="L97" s="53">
        <v>0</v>
      </c>
      <c r="M97" s="53">
        <v>0</v>
      </c>
    </row>
    <row r="98" spans="1:13" ht="15" customHeight="1" x14ac:dyDescent="0.25">
      <c r="A98" s="79">
        <v>7096</v>
      </c>
      <c r="B98" s="46">
        <v>7096</v>
      </c>
      <c r="C98" s="79">
        <v>7081</v>
      </c>
      <c r="D98" s="46">
        <v>7081</v>
      </c>
      <c r="E98" s="186" t="s">
        <v>250</v>
      </c>
      <c r="F98" s="50">
        <v>0</v>
      </c>
      <c r="G98" s="51">
        <v>105588.71</v>
      </c>
      <c r="H98" s="51">
        <v>1.29</v>
      </c>
      <c r="I98" s="51">
        <v>1.29</v>
      </c>
      <c r="J98" s="52">
        <v>0</v>
      </c>
      <c r="K98" s="53">
        <v>0</v>
      </c>
      <c r="L98" s="53">
        <v>0</v>
      </c>
      <c r="M98" s="53">
        <v>0</v>
      </c>
    </row>
    <row r="99" spans="1:13" ht="15" customHeight="1" x14ac:dyDescent="0.25">
      <c r="A99" s="79"/>
      <c r="B99" s="46"/>
      <c r="C99" s="79">
        <v>7095</v>
      </c>
      <c r="D99" s="46">
        <v>7095</v>
      </c>
      <c r="E99" s="186" t="s">
        <v>251</v>
      </c>
      <c r="F99" s="50">
        <v>0</v>
      </c>
      <c r="G99" s="51">
        <v>0</v>
      </c>
      <c r="H99" s="51">
        <v>0</v>
      </c>
      <c r="I99" s="51">
        <v>0</v>
      </c>
      <c r="J99" s="52">
        <v>0</v>
      </c>
      <c r="K99" s="53">
        <v>4932</v>
      </c>
      <c r="L99" s="53">
        <v>0.05</v>
      </c>
      <c r="M99" s="53">
        <v>0.05</v>
      </c>
    </row>
    <row r="100" spans="1:13" ht="15" customHeight="1" x14ac:dyDescent="0.25">
      <c r="A100" s="79">
        <v>7098</v>
      </c>
      <c r="B100" s="46">
        <v>7098</v>
      </c>
      <c r="C100" s="79"/>
      <c r="D100" s="46"/>
      <c r="E100" s="186" t="s">
        <v>252</v>
      </c>
      <c r="F100" s="50">
        <v>0</v>
      </c>
      <c r="G100" s="51">
        <v>102916.51</v>
      </c>
      <c r="H100" s="51">
        <v>1.37</v>
      </c>
      <c r="I100" s="51">
        <v>1.37</v>
      </c>
      <c r="J100" s="52">
        <v>0</v>
      </c>
      <c r="K100" s="53">
        <v>0</v>
      </c>
      <c r="L100" s="53">
        <v>0</v>
      </c>
      <c r="M100" s="53">
        <v>0</v>
      </c>
    </row>
    <row r="101" spans="1:13" ht="15" customHeight="1" x14ac:dyDescent="0.25">
      <c r="A101" s="79">
        <v>7097</v>
      </c>
      <c r="B101" s="46">
        <v>7097</v>
      </c>
      <c r="C101" s="79"/>
      <c r="D101" s="46"/>
      <c r="E101" s="186" t="s">
        <v>253</v>
      </c>
      <c r="F101" s="50">
        <v>0</v>
      </c>
      <c r="G101" s="51">
        <v>122725.78</v>
      </c>
      <c r="H101" s="51">
        <v>1.21</v>
      </c>
      <c r="I101" s="51">
        <v>1.21</v>
      </c>
      <c r="J101" s="52">
        <v>0</v>
      </c>
      <c r="K101" s="53">
        <v>0</v>
      </c>
      <c r="L101" s="53">
        <v>0</v>
      </c>
      <c r="M101" s="53">
        <v>0</v>
      </c>
    </row>
    <row r="102" spans="1:13" ht="15" customHeight="1" x14ac:dyDescent="0.25">
      <c r="A102" s="79">
        <v>833</v>
      </c>
      <c r="B102" s="46">
        <v>2000051300396</v>
      </c>
      <c r="C102" s="79"/>
      <c r="D102" s="46"/>
      <c r="E102" s="186" t="s">
        <v>254</v>
      </c>
      <c r="F102" s="50">
        <v>0</v>
      </c>
      <c r="G102" s="51">
        <v>110765.57</v>
      </c>
      <c r="H102" s="51">
        <v>1.05</v>
      </c>
      <c r="I102" s="51">
        <v>1.05</v>
      </c>
      <c r="J102" s="52">
        <v>0</v>
      </c>
      <c r="K102" s="53">
        <v>0</v>
      </c>
      <c r="L102" s="53">
        <v>0</v>
      </c>
      <c r="M102" s="53">
        <v>0</v>
      </c>
    </row>
    <row r="103" spans="1:13" ht="15" customHeight="1" x14ac:dyDescent="0.25">
      <c r="A103" s="79">
        <v>867</v>
      </c>
      <c r="B103" s="46">
        <v>2000055426205</v>
      </c>
      <c r="C103" s="79">
        <v>946</v>
      </c>
      <c r="D103" s="46">
        <v>2000055426214</v>
      </c>
      <c r="E103" s="186" t="s">
        <v>255</v>
      </c>
      <c r="F103" s="50">
        <v>0</v>
      </c>
      <c r="G103" s="51">
        <v>4.3499999999999996</v>
      </c>
      <c r="H103" s="51">
        <v>0.77</v>
      </c>
      <c r="I103" s="51">
        <v>0.77</v>
      </c>
      <c r="J103" s="52">
        <v>0</v>
      </c>
      <c r="K103" s="53">
        <v>434.86</v>
      </c>
      <c r="L103" s="53">
        <v>0.05</v>
      </c>
      <c r="M103" s="53">
        <v>0.05</v>
      </c>
    </row>
    <row r="104" spans="1:13" ht="15" customHeight="1" x14ac:dyDescent="0.25">
      <c r="A104" s="79">
        <v>868</v>
      </c>
      <c r="B104" s="46">
        <v>2000055426232</v>
      </c>
      <c r="C104" s="79">
        <v>947</v>
      </c>
      <c r="D104" s="46">
        <v>2000055426241</v>
      </c>
      <c r="E104" s="186" t="s">
        <v>256</v>
      </c>
      <c r="F104" s="50">
        <v>0</v>
      </c>
      <c r="G104" s="51">
        <v>9.5500000000000007</v>
      </c>
      <c r="H104" s="51">
        <v>0.77</v>
      </c>
      <c r="I104" s="51">
        <v>0.77</v>
      </c>
      <c r="J104" s="52">
        <v>0</v>
      </c>
      <c r="K104" s="53">
        <v>955.11</v>
      </c>
      <c r="L104" s="53">
        <v>0.05</v>
      </c>
      <c r="M104" s="53">
        <v>0.05</v>
      </c>
    </row>
    <row r="105" spans="1:13" ht="15" customHeight="1" x14ac:dyDescent="0.25">
      <c r="A105" s="79">
        <v>7484</v>
      </c>
      <c r="B105" s="46">
        <v>7484</v>
      </c>
      <c r="C105" s="79">
        <v>7485</v>
      </c>
      <c r="D105" s="46">
        <v>7485</v>
      </c>
      <c r="E105" s="186" t="s">
        <v>257</v>
      </c>
      <c r="F105" s="50">
        <v>0</v>
      </c>
      <c r="G105" s="51">
        <v>2.83</v>
      </c>
      <c r="H105" s="51">
        <v>1.1299999999999999</v>
      </c>
      <c r="I105" s="51">
        <v>1.1299999999999999</v>
      </c>
      <c r="J105" s="52">
        <v>0</v>
      </c>
      <c r="K105" s="53">
        <v>680.16</v>
      </c>
      <c r="L105" s="53">
        <v>0.05</v>
      </c>
      <c r="M105" s="53">
        <v>0.05</v>
      </c>
    </row>
    <row r="106" spans="1:13" ht="15" customHeight="1" x14ac:dyDescent="0.25">
      <c r="A106" s="79">
        <v>870</v>
      </c>
      <c r="B106" s="46">
        <v>2000055580574</v>
      </c>
      <c r="C106" s="79">
        <v>949</v>
      </c>
      <c r="D106" s="46">
        <v>2000055580583</v>
      </c>
      <c r="E106" s="186" t="s">
        <v>258</v>
      </c>
      <c r="F106" s="50">
        <v>0</v>
      </c>
      <c r="G106" s="51">
        <v>4.91</v>
      </c>
      <c r="H106" s="51">
        <v>0.74</v>
      </c>
      <c r="I106" s="51">
        <v>0.74</v>
      </c>
      <c r="J106" s="52">
        <v>0</v>
      </c>
      <c r="K106" s="53">
        <v>687.66</v>
      </c>
      <c r="L106" s="53">
        <v>0.05</v>
      </c>
      <c r="M106" s="53">
        <v>0.05</v>
      </c>
    </row>
    <row r="107" spans="1:13" ht="15" customHeight="1" x14ac:dyDescent="0.25">
      <c r="A107" s="79">
        <v>872</v>
      </c>
      <c r="B107" s="46">
        <v>2000055580592</v>
      </c>
      <c r="C107" s="79">
        <v>611</v>
      </c>
      <c r="D107" s="46">
        <v>2000055580608</v>
      </c>
      <c r="E107" s="186" t="s">
        <v>259</v>
      </c>
      <c r="F107" s="50">
        <v>0</v>
      </c>
      <c r="G107" s="51">
        <v>7.2</v>
      </c>
      <c r="H107" s="51">
        <v>0.59</v>
      </c>
      <c r="I107" s="51">
        <v>0.59</v>
      </c>
      <c r="J107" s="52">
        <v>0</v>
      </c>
      <c r="K107" s="53">
        <v>432.01</v>
      </c>
      <c r="L107" s="53">
        <v>0.05</v>
      </c>
      <c r="M107" s="53">
        <v>0.05</v>
      </c>
    </row>
    <row r="108" spans="1:13" ht="15" customHeight="1" x14ac:dyDescent="0.25">
      <c r="A108" s="79">
        <v>873</v>
      </c>
      <c r="B108" s="46">
        <v>2000055582785</v>
      </c>
      <c r="C108" s="79">
        <v>612</v>
      </c>
      <c r="D108" s="46">
        <v>2000055582794</v>
      </c>
      <c r="E108" s="186" t="s">
        <v>260</v>
      </c>
      <c r="F108" s="50">
        <v>0</v>
      </c>
      <c r="G108" s="51">
        <v>6.76</v>
      </c>
      <c r="H108" s="51">
        <v>1.08</v>
      </c>
      <c r="I108" s="51">
        <v>1.08</v>
      </c>
      <c r="J108" s="52">
        <v>0</v>
      </c>
      <c r="K108" s="53">
        <v>1351.01</v>
      </c>
      <c r="L108" s="53">
        <v>0.05</v>
      </c>
      <c r="M108" s="53">
        <v>0.05</v>
      </c>
    </row>
    <row r="109" spans="1:13" ht="15" customHeight="1" x14ac:dyDescent="0.25">
      <c r="A109" s="79">
        <v>874</v>
      </c>
      <c r="B109" s="46">
        <v>2000055634982</v>
      </c>
      <c r="C109" s="79">
        <v>613</v>
      </c>
      <c r="D109" s="46">
        <v>2000055634991</v>
      </c>
      <c r="E109" s="186" t="s">
        <v>261</v>
      </c>
      <c r="F109" s="50">
        <v>0</v>
      </c>
      <c r="G109" s="51">
        <v>4.5199999999999996</v>
      </c>
      <c r="H109" s="51">
        <v>0.87</v>
      </c>
      <c r="I109" s="51">
        <v>0.87</v>
      </c>
      <c r="J109" s="52">
        <v>0</v>
      </c>
      <c r="K109" s="53">
        <v>452.1</v>
      </c>
      <c r="L109" s="53">
        <v>0.05</v>
      </c>
      <c r="M109" s="53">
        <v>0.05</v>
      </c>
    </row>
    <row r="110" spans="1:13" ht="15" customHeight="1" x14ac:dyDescent="0.25">
      <c r="A110" s="79">
        <v>875</v>
      </c>
      <c r="B110" s="46">
        <v>2000055643198</v>
      </c>
      <c r="C110" s="79">
        <v>614</v>
      </c>
      <c r="D110" s="46">
        <v>2000055643203</v>
      </c>
      <c r="E110" s="186" t="s">
        <v>262</v>
      </c>
      <c r="F110" s="50">
        <v>0</v>
      </c>
      <c r="G110" s="51">
        <v>3.35</v>
      </c>
      <c r="H110" s="51">
        <v>1.25</v>
      </c>
      <c r="I110" s="51">
        <v>1.25</v>
      </c>
      <c r="J110" s="52">
        <v>0</v>
      </c>
      <c r="K110" s="53">
        <v>435.86</v>
      </c>
      <c r="L110" s="53">
        <v>0.05</v>
      </c>
      <c r="M110" s="53">
        <v>0.05</v>
      </c>
    </row>
    <row r="111" spans="1:13" ht="15" customHeight="1" x14ac:dyDescent="0.25">
      <c r="A111" s="79">
        <v>705</v>
      </c>
      <c r="B111" s="46">
        <v>2000051981890</v>
      </c>
      <c r="C111" s="79"/>
      <c r="D111" s="46"/>
      <c r="E111" s="186" t="s">
        <v>263</v>
      </c>
      <c r="F111" s="50">
        <v>0</v>
      </c>
      <c r="G111" s="51">
        <v>25592.25</v>
      </c>
      <c r="H111" s="51">
        <v>1.58</v>
      </c>
      <c r="I111" s="51">
        <v>1.58</v>
      </c>
      <c r="J111" s="52">
        <v>0</v>
      </c>
      <c r="K111" s="53">
        <v>0</v>
      </c>
      <c r="L111" s="53">
        <v>0</v>
      </c>
      <c r="M111" s="53">
        <v>0</v>
      </c>
    </row>
    <row r="112" spans="1:13" ht="15" customHeight="1" x14ac:dyDescent="0.25">
      <c r="A112" s="79">
        <v>876</v>
      </c>
      <c r="B112" s="46">
        <v>2000055872892</v>
      </c>
      <c r="C112" s="79">
        <v>615</v>
      </c>
      <c r="D112" s="46">
        <v>2000055872917</v>
      </c>
      <c r="E112" s="186" t="s">
        <v>264</v>
      </c>
      <c r="F112" s="50">
        <v>0</v>
      </c>
      <c r="G112" s="51">
        <v>4.21</v>
      </c>
      <c r="H112" s="51">
        <v>1.04</v>
      </c>
      <c r="I112" s="51">
        <v>1.04</v>
      </c>
      <c r="J112" s="52">
        <v>0</v>
      </c>
      <c r="K112" s="53">
        <v>1010.51</v>
      </c>
      <c r="L112" s="53">
        <v>0.05</v>
      </c>
      <c r="M112" s="53">
        <v>0.05</v>
      </c>
    </row>
    <row r="113" spans="1:13" ht="15" customHeight="1" x14ac:dyDescent="0.25">
      <c r="A113" s="79">
        <v>877</v>
      </c>
      <c r="B113" s="46">
        <v>2000055600255</v>
      </c>
      <c r="C113" s="79">
        <v>616</v>
      </c>
      <c r="D113" s="46">
        <v>2000055600291</v>
      </c>
      <c r="E113" s="186" t="s">
        <v>265</v>
      </c>
      <c r="F113" s="50">
        <v>0</v>
      </c>
      <c r="G113" s="51">
        <v>16.61</v>
      </c>
      <c r="H113" s="51">
        <v>0.63</v>
      </c>
      <c r="I113" s="51">
        <v>0.63</v>
      </c>
      <c r="J113" s="52">
        <v>0</v>
      </c>
      <c r="K113" s="53">
        <v>780.45</v>
      </c>
      <c r="L113" s="53">
        <v>0.05</v>
      </c>
      <c r="M113" s="53">
        <v>0.05</v>
      </c>
    </row>
    <row r="114" spans="1:13" ht="15" customHeight="1" x14ac:dyDescent="0.25">
      <c r="A114" s="79">
        <v>878</v>
      </c>
      <c r="B114" s="46">
        <v>2000055600194</v>
      </c>
      <c r="C114" s="79">
        <v>617</v>
      </c>
      <c r="D114" s="46">
        <v>2000055600200</v>
      </c>
      <c r="E114" s="186" t="s">
        <v>266</v>
      </c>
      <c r="F114" s="50">
        <v>0</v>
      </c>
      <c r="G114" s="51">
        <v>13.42</v>
      </c>
      <c r="H114" s="51">
        <v>0.72</v>
      </c>
      <c r="I114" s="51">
        <v>0.72</v>
      </c>
      <c r="J114" s="52">
        <v>0</v>
      </c>
      <c r="K114" s="53">
        <v>756.65</v>
      </c>
      <c r="L114" s="53">
        <v>0.05</v>
      </c>
      <c r="M114" s="53">
        <v>0.05</v>
      </c>
    </row>
    <row r="115" spans="1:13" ht="15" customHeight="1" x14ac:dyDescent="0.25">
      <c r="A115" s="79">
        <v>880</v>
      </c>
      <c r="B115" s="46">
        <v>2000055918093</v>
      </c>
      <c r="C115" s="79">
        <v>619</v>
      </c>
      <c r="D115" s="46">
        <v>2000055918109</v>
      </c>
      <c r="E115" s="186" t="s">
        <v>267</v>
      </c>
      <c r="F115" s="50">
        <v>0</v>
      </c>
      <c r="G115" s="51">
        <v>3.63</v>
      </c>
      <c r="H115" s="51">
        <v>0.95</v>
      </c>
      <c r="I115" s="51">
        <v>0.95</v>
      </c>
      <c r="J115" s="52">
        <v>0</v>
      </c>
      <c r="K115" s="53">
        <v>435.58</v>
      </c>
      <c r="L115" s="53">
        <v>0.05</v>
      </c>
      <c r="M115" s="53">
        <v>0.05</v>
      </c>
    </row>
    <row r="116" spans="1:13" ht="15" customHeight="1" x14ac:dyDescent="0.25">
      <c r="A116" s="79">
        <v>881</v>
      </c>
      <c r="B116" s="46">
        <v>2000055969256</v>
      </c>
      <c r="C116" s="79">
        <v>620</v>
      </c>
      <c r="D116" s="46">
        <v>2000055969265</v>
      </c>
      <c r="E116" s="186" t="s">
        <v>268</v>
      </c>
      <c r="F116" s="50">
        <v>1.198</v>
      </c>
      <c r="G116" s="51">
        <v>4.26</v>
      </c>
      <c r="H116" s="51">
        <v>1.47</v>
      </c>
      <c r="I116" s="51">
        <v>1.47</v>
      </c>
      <c r="J116" s="52">
        <v>0</v>
      </c>
      <c r="K116" s="53">
        <v>852.87</v>
      </c>
      <c r="L116" s="53">
        <v>0.05</v>
      </c>
      <c r="M116" s="53">
        <v>0.05</v>
      </c>
    </row>
    <row r="117" spans="1:13" ht="15" customHeight="1" x14ac:dyDescent="0.25">
      <c r="A117" s="79">
        <v>882</v>
      </c>
      <c r="B117" s="46">
        <v>2000055600352</v>
      </c>
      <c r="C117" s="79">
        <v>621</v>
      </c>
      <c r="D117" s="46">
        <v>2000055600399</v>
      </c>
      <c r="E117" s="186" t="s">
        <v>269</v>
      </c>
      <c r="F117" s="50">
        <v>0</v>
      </c>
      <c r="G117" s="51">
        <v>4.3499999999999996</v>
      </c>
      <c r="H117" s="51">
        <v>0.77</v>
      </c>
      <c r="I117" s="51">
        <v>0.77</v>
      </c>
      <c r="J117" s="52">
        <v>0</v>
      </c>
      <c r="K117" s="53">
        <v>434.86</v>
      </c>
      <c r="L117" s="53">
        <v>0.05</v>
      </c>
      <c r="M117" s="53">
        <v>0.05</v>
      </c>
    </row>
    <row r="118" spans="1:13" ht="15" customHeight="1" x14ac:dyDescent="0.25">
      <c r="A118" s="79">
        <v>883</v>
      </c>
      <c r="B118" s="46">
        <v>2000055582767</v>
      </c>
      <c r="C118" s="79">
        <v>622</v>
      </c>
      <c r="D118" s="46">
        <v>2000055582776</v>
      </c>
      <c r="E118" s="186" t="s">
        <v>270</v>
      </c>
      <c r="F118" s="50">
        <v>0</v>
      </c>
      <c r="G118" s="51">
        <v>18.399999999999999</v>
      </c>
      <c r="H118" s="51">
        <v>0.72</v>
      </c>
      <c r="I118" s="51">
        <v>0.72</v>
      </c>
      <c r="J118" s="52">
        <v>0</v>
      </c>
      <c r="K118" s="53">
        <v>1840</v>
      </c>
      <c r="L118" s="53">
        <v>0.05</v>
      </c>
      <c r="M118" s="53">
        <v>0.05</v>
      </c>
    </row>
    <row r="119" spans="1:13" ht="15" customHeight="1" x14ac:dyDescent="0.25">
      <c r="A119" s="79">
        <v>884</v>
      </c>
      <c r="B119" s="46">
        <v>2000056041495</v>
      </c>
      <c r="C119" s="79">
        <v>623</v>
      </c>
      <c r="D119" s="46">
        <v>2000056041510</v>
      </c>
      <c r="E119" s="186" t="s">
        <v>271</v>
      </c>
      <c r="F119" s="50">
        <v>0.63500000000000001</v>
      </c>
      <c r="G119" s="51">
        <v>20.100000000000001</v>
      </c>
      <c r="H119" s="51">
        <v>1.38</v>
      </c>
      <c r="I119" s="51">
        <v>1.38</v>
      </c>
      <c r="J119" s="52">
        <v>0</v>
      </c>
      <c r="K119" s="53">
        <v>3517.18</v>
      </c>
      <c r="L119" s="53">
        <v>0.05</v>
      </c>
      <c r="M119" s="53">
        <v>0.05</v>
      </c>
    </row>
    <row r="120" spans="1:13" ht="15" customHeight="1" x14ac:dyDescent="0.25">
      <c r="A120" s="79">
        <v>349</v>
      </c>
      <c r="B120" s="46">
        <v>2000056041500</v>
      </c>
      <c r="C120" s="79">
        <v>504</v>
      </c>
      <c r="D120" s="46">
        <v>2000056041529</v>
      </c>
      <c r="E120" s="186" t="s">
        <v>272</v>
      </c>
      <c r="F120" s="50">
        <v>0.63200000000000001</v>
      </c>
      <c r="G120" s="51">
        <v>20.100000000000001</v>
      </c>
      <c r="H120" s="51">
        <v>1.52</v>
      </c>
      <c r="I120" s="51">
        <v>1.52</v>
      </c>
      <c r="J120" s="52">
        <v>0</v>
      </c>
      <c r="K120" s="53">
        <v>3517.18</v>
      </c>
      <c r="L120" s="53">
        <v>0.05</v>
      </c>
      <c r="M120" s="53">
        <v>0.05</v>
      </c>
    </row>
    <row r="121" spans="1:13" ht="15" customHeight="1" x14ac:dyDescent="0.25">
      <c r="A121" s="79">
        <v>885</v>
      </c>
      <c r="B121" s="46">
        <v>2000055916254</v>
      </c>
      <c r="C121" s="79">
        <v>624</v>
      </c>
      <c r="D121" s="46">
        <v>2000055916263</v>
      </c>
      <c r="E121" s="186" t="s">
        <v>273</v>
      </c>
      <c r="F121" s="50">
        <v>0</v>
      </c>
      <c r="G121" s="51">
        <v>3.95</v>
      </c>
      <c r="H121" s="51">
        <v>1.03</v>
      </c>
      <c r="I121" s="51">
        <v>1.03</v>
      </c>
      <c r="J121" s="52">
        <v>0</v>
      </c>
      <c r="K121" s="53">
        <v>1184.04</v>
      </c>
      <c r="L121" s="53">
        <v>0.05</v>
      </c>
      <c r="M121" s="53">
        <v>0.05</v>
      </c>
    </row>
    <row r="122" spans="1:13" ht="15" customHeight="1" x14ac:dyDescent="0.25">
      <c r="A122" s="79">
        <v>886</v>
      </c>
      <c r="B122" s="46">
        <v>2000055860113</v>
      </c>
      <c r="C122" s="79">
        <v>625</v>
      </c>
      <c r="D122" s="46">
        <v>2000055860122</v>
      </c>
      <c r="E122" s="186" t="s">
        <v>274</v>
      </c>
      <c r="F122" s="50">
        <v>0</v>
      </c>
      <c r="G122" s="51">
        <v>3.34</v>
      </c>
      <c r="H122" s="51">
        <v>0.76</v>
      </c>
      <c r="I122" s="51">
        <v>0.76</v>
      </c>
      <c r="J122" s="52">
        <v>0</v>
      </c>
      <c r="K122" s="53">
        <v>265.39</v>
      </c>
      <c r="L122" s="53">
        <v>0.05</v>
      </c>
      <c r="M122" s="53">
        <v>0.05</v>
      </c>
    </row>
    <row r="123" spans="1:13" ht="15" customHeight="1" x14ac:dyDescent="0.25">
      <c r="A123" s="79">
        <v>888</v>
      </c>
      <c r="B123" s="46">
        <v>2000055899574</v>
      </c>
      <c r="C123" s="79">
        <v>627</v>
      </c>
      <c r="D123" s="46">
        <v>2000055899583</v>
      </c>
      <c r="E123" s="186" t="s">
        <v>275</v>
      </c>
      <c r="F123" s="50">
        <v>0</v>
      </c>
      <c r="G123" s="51">
        <v>2.2999999999999998</v>
      </c>
      <c r="H123" s="51">
        <v>0.79</v>
      </c>
      <c r="I123" s="51">
        <v>0.79</v>
      </c>
      <c r="J123" s="52">
        <v>0</v>
      </c>
      <c r="K123" s="53">
        <v>436.91</v>
      </c>
      <c r="L123" s="53">
        <v>0.05</v>
      </c>
      <c r="M123" s="53">
        <v>0.05</v>
      </c>
    </row>
    <row r="124" spans="1:13" ht="15" customHeight="1" x14ac:dyDescent="0.25">
      <c r="A124" s="79">
        <v>889</v>
      </c>
      <c r="B124" s="46">
        <v>2000055899529</v>
      </c>
      <c r="C124" s="79">
        <v>628</v>
      </c>
      <c r="D124" s="46">
        <v>2000055899538</v>
      </c>
      <c r="E124" s="186" t="s">
        <v>276</v>
      </c>
      <c r="F124" s="50">
        <v>0</v>
      </c>
      <c r="G124" s="51">
        <v>25.17</v>
      </c>
      <c r="H124" s="51">
        <v>0.94</v>
      </c>
      <c r="I124" s="51">
        <v>0.94</v>
      </c>
      <c r="J124" s="52">
        <v>0</v>
      </c>
      <c r="K124" s="53">
        <v>2416.58</v>
      </c>
      <c r="L124" s="53">
        <v>0.05</v>
      </c>
      <c r="M124" s="53">
        <v>0.05</v>
      </c>
    </row>
    <row r="125" spans="1:13" ht="15" customHeight="1" x14ac:dyDescent="0.25">
      <c r="A125" s="79">
        <v>890</v>
      </c>
      <c r="B125" s="46">
        <v>2000056041556</v>
      </c>
      <c r="C125" s="79">
        <v>629</v>
      </c>
      <c r="D125" s="46">
        <v>2000056041565</v>
      </c>
      <c r="E125" s="186" t="s">
        <v>277</v>
      </c>
      <c r="F125" s="50">
        <v>0</v>
      </c>
      <c r="G125" s="51">
        <v>50.62</v>
      </c>
      <c r="H125" s="51">
        <v>0.67</v>
      </c>
      <c r="I125" s="51">
        <v>0.67</v>
      </c>
      <c r="J125" s="52">
        <v>0</v>
      </c>
      <c r="K125" s="53">
        <v>2560.91</v>
      </c>
      <c r="L125" s="53">
        <v>0.05</v>
      </c>
      <c r="M125" s="53">
        <v>0.05</v>
      </c>
    </row>
    <row r="126" spans="1:13" ht="15" customHeight="1" x14ac:dyDescent="0.25">
      <c r="A126" s="79">
        <v>834</v>
      </c>
      <c r="B126" s="46" t="s">
        <v>278</v>
      </c>
      <c r="C126" s="79">
        <v>914</v>
      </c>
      <c r="D126" s="46" t="s">
        <v>279</v>
      </c>
      <c r="E126" s="186" t="s">
        <v>280</v>
      </c>
      <c r="F126" s="50">
        <v>0</v>
      </c>
      <c r="G126" s="51">
        <v>107050.73</v>
      </c>
      <c r="H126" s="51">
        <v>1.42</v>
      </c>
      <c r="I126" s="51">
        <v>1.42</v>
      </c>
      <c r="J126" s="52">
        <v>0</v>
      </c>
      <c r="K126" s="53">
        <v>1208.75</v>
      </c>
      <c r="L126" s="53">
        <v>0.05</v>
      </c>
      <c r="M126" s="53">
        <v>0.05</v>
      </c>
    </row>
    <row r="127" spans="1:13" ht="31.5" customHeight="1" x14ac:dyDescent="0.25">
      <c r="A127" s="79">
        <v>891</v>
      </c>
      <c r="B127" s="46" t="s">
        <v>281</v>
      </c>
      <c r="C127" s="79"/>
      <c r="D127" s="46"/>
      <c r="E127" s="186" t="s">
        <v>282</v>
      </c>
      <c r="F127" s="50">
        <v>0</v>
      </c>
      <c r="G127" s="51">
        <v>16404.13</v>
      </c>
      <c r="H127" s="51">
        <v>2.2200000000000002</v>
      </c>
      <c r="I127" s="51">
        <v>2.2200000000000002</v>
      </c>
      <c r="J127" s="52">
        <v>0</v>
      </c>
      <c r="K127" s="53">
        <v>0</v>
      </c>
      <c r="L127" s="53">
        <v>0</v>
      </c>
      <c r="M127" s="53">
        <v>0</v>
      </c>
    </row>
    <row r="128" spans="1:13" ht="15" customHeight="1" x14ac:dyDescent="0.25">
      <c r="A128" s="79">
        <v>892</v>
      </c>
      <c r="B128" s="46">
        <v>2000055582800</v>
      </c>
      <c r="C128" s="79">
        <v>630</v>
      </c>
      <c r="D128" s="46">
        <v>2000055582819</v>
      </c>
      <c r="E128" s="186" t="s">
        <v>283</v>
      </c>
      <c r="F128" s="50">
        <v>0</v>
      </c>
      <c r="G128" s="51">
        <v>1.75</v>
      </c>
      <c r="H128" s="51">
        <v>1.52</v>
      </c>
      <c r="I128" s="51">
        <v>1.52</v>
      </c>
      <c r="J128" s="52">
        <v>0</v>
      </c>
      <c r="K128" s="53">
        <v>437.46</v>
      </c>
      <c r="L128" s="53">
        <v>0.05</v>
      </c>
      <c r="M128" s="53">
        <v>0.05</v>
      </c>
    </row>
    <row r="129" spans="1:13" ht="15" customHeight="1" x14ac:dyDescent="0.25">
      <c r="A129" s="79">
        <v>893</v>
      </c>
      <c r="B129" s="46">
        <v>2000056442147</v>
      </c>
      <c r="C129" s="79">
        <v>631</v>
      </c>
      <c r="D129" s="46">
        <v>2000056442156</v>
      </c>
      <c r="E129" s="186" t="s">
        <v>284</v>
      </c>
      <c r="F129" s="50">
        <v>0</v>
      </c>
      <c r="G129" s="51">
        <v>3.26</v>
      </c>
      <c r="H129" s="51">
        <v>0.73</v>
      </c>
      <c r="I129" s="51">
        <v>0.73</v>
      </c>
      <c r="J129" s="52">
        <v>0</v>
      </c>
      <c r="K129" s="53">
        <v>200.98</v>
      </c>
      <c r="L129" s="53">
        <v>0.05</v>
      </c>
      <c r="M129" s="53">
        <v>0.05</v>
      </c>
    </row>
    <row r="130" spans="1:13" ht="15" customHeight="1" x14ac:dyDescent="0.25">
      <c r="A130" s="79">
        <v>894</v>
      </c>
      <c r="B130" s="46">
        <v>2000055894939</v>
      </c>
      <c r="C130" s="79">
        <v>632</v>
      </c>
      <c r="D130" s="46">
        <v>2000055894948</v>
      </c>
      <c r="E130" s="186" t="s">
        <v>285</v>
      </c>
      <c r="F130" s="50">
        <v>0</v>
      </c>
      <c r="G130" s="51">
        <v>1.62</v>
      </c>
      <c r="H130" s="51">
        <v>1.38</v>
      </c>
      <c r="I130" s="51">
        <v>1.38</v>
      </c>
      <c r="J130" s="52">
        <v>0</v>
      </c>
      <c r="K130" s="53">
        <v>437.59</v>
      </c>
      <c r="L130" s="53">
        <v>0.05</v>
      </c>
      <c r="M130" s="53">
        <v>0.05</v>
      </c>
    </row>
    <row r="131" spans="1:13" ht="15" customHeight="1" x14ac:dyDescent="0.25">
      <c r="A131" s="79">
        <v>895</v>
      </c>
      <c r="B131" s="46">
        <v>2000055630116</v>
      </c>
      <c r="C131" s="79">
        <v>633</v>
      </c>
      <c r="D131" s="46">
        <v>2000055630125</v>
      </c>
      <c r="E131" s="186" t="s">
        <v>286</v>
      </c>
      <c r="F131" s="50">
        <v>2.2200000000000002</v>
      </c>
      <c r="G131" s="51">
        <v>4.68</v>
      </c>
      <c r="H131" s="51">
        <v>3.23</v>
      </c>
      <c r="I131" s="51">
        <v>3.23</v>
      </c>
      <c r="J131" s="52">
        <v>0</v>
      </c>
      <c r="K131" s="53">
        <v>294.83</v>
      </c>
      <c r="L131" s="53">
        <v>0.05</v>
      </c>
      <c r="M131" s="53">
        <v>0.05</v>
      </c>
    </row>
    <row r="132" spans="1:13" ht="15" customHeight="1" x14ac:dyDescent="0.25">
      <c r="A132" s="79">
        <v>896</v>
      </c>
      <c r="B132" s="46">
        <v>2000055845773</v>
      </c>
      <c r="C132" s="79">
        <v>634</v>
      </c>
      <c r="D132" s="46">
        <v>2000055845782</v>
      </c>
      <c r="E132" s="186" t="s">
        <v>287</v>
      </c>
      <c r="F132" s="50">
        <v>1.1839999999999999</v>
      </c>
      <c r="G132" s="51">
        <v>2.5299999999999998</v>
      </c>
      <c r="H132" s="51">
        <v>1.18</v>
      </c>
      <c r="I132" s="51">
        <v>1.18</v>
      </c>
      <c r="J132" s="52">
        <v>0</v>
      </c>
      <c r="K132" s="53">
        <v>296.98</v>
      </c>
      <c r="L132" s="53">
        <v>0.05</v>
      </c>
      <c r="M132" s="53">
        <v>0.05</v>
      </c>
    </row>
    <row r="133" spans="1:13" ht="15" customHeight="1" x14ac:dyDescent="0.25">
      <c r="A133" s="79">
        <v>720</v>
      </c>
      <c r="B133" s="46">
        <v>2000055856970</v>
      </c>
      <c r="C133" s="79">
        <v>635</v>
      </c>
      <c r="D133" s="46">
        <v>2000055856989</v>
      </c>
      <c r="E133" s="186" t="s">
        <v>288</v>
      </c>
      <c r="F133" s="50">
        <v>0</v>
      </c>
      <c r="G133" s="51">
        <v>6.72</v>
      </c>
      <c r="H133" s="51">
        <v>2.13</v>
      </c>
      <c r="I133" s="51">
        <v>2.13</v>
      </c>
      <c r="J133" s="52">
        <v>0</v>
      </c>
      <c r="K133" s="53">
        <v>2017.1</v>
      </c>
      <c r="L133" s="53">
        <v>0.05</v>
      </c>
      <c r="M133" s="53">
        <v>0.05</v>
      </c>
    </row>
    <row r="134" spans="1:13" ht="15" customHeight="1" x14ac:dyDescent="0.25">
      <c r="A134" s="79">
        <v>848</v>
      </c>
      <c r="B134" s="46">
        <v>2000056875315</v>
      </c>
      <c r="C134" s="79">
        <v>648</v>
      </c>
      <c r="D134" s="46">
        <v>2000056875324</v>
      </c>
      <c r="E134" s="186" t="s">
        <v>289</v>
      </c>
      <c r="F134" s="50">
        <v>0.40500000000000003</v>
      </c>
      <c r="G134" s="51">
        <v>73.73</v>
      </c>
      <c r="H134" s="51">
        <v>0.44</v>
      </c>
      <c r="I134" s="51">
        <v>0.44</v>
      </c>
      <c r="J134" s="52">
        <v>0</v>
      </c>
      <c r="K134" s="53">
        <v>926.84</v>
      </c>
      <c r="L134" s="53">
        <v>0.05</v>
      </c>
      <c r="M134" s="53">
        <v>0.05</v>
      </c>
    </row>
    <row r="135" spans="1:13" ht="15" customHeight="1" x14ac:dyDescent="0.25">
      <c r="A135" s="79">
        <v>722</v>
      </c>
      <c r="B135" s="46">
        <v>2000027480851</v>
      </c>
      <c r="C135" s="79">
        <v>637</v>
      </c>
      <c r="D135" s="46" t="s">
        <v>290</v>
      </c>
      <c r="E135" s="186" t="s">
        <v>291</v>
      </c>
      <c r="F135" s="50">
        <v>0</v>
      </c>
      <c r="G135" s="51">
        <v>1105.94</v>
      </c>
      <c r="H135" s="51">
        <v>0.53</v>
      </c>
      <c r="I135" s="51">
        <v>0.53</v>
      </c>
      <c r="J135" s="52">
        <v>0</v>
      </c>
      <c r="K135" s="53">
        <v>3159.82</v>
      </c>
      <c r="L135" s="53">
        <v>0.05</v>
      </c>
      <c r="M135" s="53">
        <v>0.05</v>
      </c>
    </row>
    <row r="136" spans="1:13" ht="15" customHeight="1" x14ac:dyDescent="0.25">
      <c r="A136" s="79">
        <v>724</v>
      </c>
      <c r="B136" s="46">
        <v>2000055874997</v>
      </c>
      <c r="C136" s="79">
        <v>639</v>
      </c>
      <c r="D136" s="46">
        <v>2000055875003</v>
      </c>
      <c r="E136" s="186" t="s">
        <v>292</v>
      </c>
      <c r="F136" s="50">
        <v>0</v>
      </c>
      <c r="G136" s="51">
        <v>26.91</v>
      </c>
      <c r="H136" s="51">
        <v>0.41</v>
      </c>
      <c r="I136" s="51">
        <v>0.41</v>
      </c>
      <c r="J136" s="52">
        <v>0</v>
      </c>
      <c r="K136" s="53">
        <v>1578.99</v>
      </c>
      <c r="L136" s="53">
        <v>0.05</v>
      </c>
      <c r="M136" s="53">
        <v>0.05</v>
      </c>
    </row>
    <row r="137" spans="1:13" ht="15" customHeight="1" x14ac:dyDescent="0.25">
      <c r="A137" s="79">
        <v>725</v>
      </c>
      <c r="B137" s="46">
        <v>2000055996659</v>
      </c>
      <c r="C137" s="79">
        <v>640</v>
      </c>
      <c r="D137" s="46">
        <v>2000055996668</v>
      </c>
      <c r="E137" s="186" t="s">
        <v>293</v>
      </c>
      <c r="F137" s="50">
        <v>0</v>
      </c>
      <c r="G137" s="51">
        <v>6.41</v>
      </c>
      <c r="H137" s="51">
        <v>0.55000000000000004</v>
      </c>
      <c r="I137" s="51">
        <v>0.55000000000000004</v>
      </c>
      <c r="J137" s="52">
        <v>0</v>
      </c>
      <c r="K137" s="53">
        <v>432.8</v>
      </c>
      <c r="L137" s="53">
        <v>0.05</v>
      </c>
      <c r="M137" s="53">
        <v>0.05</v>
      </c>
    </row>
    <row r="138" spans="1:13" ht="15" customHeight="1" x14ac:dyDescent="0.25">
      <c r="A138" s="79">
        <v>726</v>
      </c>
      <c r="B138" s="46">
        <v>2000055627860</v>
      </c>
      <c r="C138" s="79">
        <v>641</v>
      </c>
      <c r="D138" s="46">
        <v>2000055627888</v>
      </c>
      <c r="E138" s="186" t="s">
        <v>294</v>
      </c>
      <c r="F138" s="50">
        <v>0.628</v>
      </c>
      <c r="G138" s="51">
        <v>5.13</v>
      </c>
      <c r="H138" s="51">
        <v>0.62</v>
      </c>
      <c r="I138" s="51">
        <v>0.62</v>
      </c>
      <c r="J138" s="52">
        <v>0</v>
      </c>
      <c r="K138" s="53">
        <v>294.38</v>
      </c>
      <c r="L138" s="53">
        <v>0.05</v>
      </c>
      <c r="M138" s="53">
        <v>0.05</v>
      </c>
    </row>
    <row r="139" spans="1:13" ht="15" customHeight="1" x14ac:dyDescent="0.25">
      <c r="A139" s="79">
        <v>727</v>
      </c>
      <c r="B139" s="46">
        <v>2000055899788</v>
      </c>
      <c r="C139" s="79">
        <v>642</v>
      </c>
      <c r="D139" s="46">
        <v>2000055899797</v>
      </c>
      <c r="E139" s="186" t="s">
        <v>295</v>
      </c>
      <c r="F139" s="50">
        <v>0</v>
      </c>
      <c r="G139" s="51">
        <v>15.16</v>
      </c>
      <c r="H139" s="51">
        <v>0.6</v>
      </c>
      <c r="I139" s="51">
        <v>0.6</v>
      </c>
      <c r="J139" s="52">
        <v>0</v>
      </c>
      <c r="K139" s="53">
        <v>924.69</v>
      </c>
      <c r="L139" s="53">
        <v>0.05</v>
      </c>
      <c r="M139" s="53">
        <v>0.05</v>
      </c>
    </row>
    <row r="140" spans="1:13" ht="15" customHeight="1" x14ac:dyDescent="0.25">
      <c r="A140" s="79">
        <v>831</v>
      </c>
      <c r="B140" s="46">
        <v>2000055924005</v>
      </c>
      <c r="C140" s="79">
        <v>645</v>
      </c>
      <c r="D140" s="46">
        <v>2000055924014</v>
      </c>
      <c r="E140" s="186" t="s">
        <v>296</v>
      </c>
      <c r="F140" s="50">
        <v>0</v>
      </c>
      <c r="G140" s="51">
        <v>21.76</v>
      </c>
      <c r="H140" s="51">
        <v>0.88</v>
      </c>
      <c r="I140" s="51">
        <v>0.88</v>
      </c>
      <c r="J140" s="52">
        <v>0</v>
      </c>
      <c r="K140" s="53">
        <v>2002.07</v>
      </c>
      <c r="L140" s="53">
        <v>0.05</v>
      </c>
      <c r="M140" s="53">
        <v>0.05</v>
      </c>
    </row>
    <row r="141" spans="1:13" ht="15" customHeight="1" x14ac:dyDescent="0.25">
      <c r="A141" s="79">
        <v>832</v>
      </c>
      <c r="B141" s="46">
        <v>2000055878690</v>
      </c>
      <c r="C141" s="79">
        <v>646</v>
      </c>
      <c r="D141" s="46">
        <v>2000055878705</v>
      </c>
      <c r="E141" s="186" t="s">
        <v>297</v>
      </c>
      <c r="F141" s="50">
        <v>0</v>
      </c>
      <c r="G141" s="51">
        <v>3.81</v>
      </c>
      <c r="H141" s="51">
        <v>2.2000000000000002</v>
      </c>
      <c r="I141" s="51">
        <v>2.2000000000000002</v>
      </c>
      <c r="J141" s="52">
        <v>0</v>
      </c>
      <c r="K141" s="53">
        <v>977.39</v>
      </c>
      <c r="L141" s="53">
        <v>0.05</v>
      </c>
      <c r="M141" s="53">
        <v>0.05</v>
      </c>
    </row>
    <row r="142" spans="1:13" ht="15" customHeight="1" x14ac:dyDescent="0.25">
      <c r="A142" s="79" t="s">
        <v>298</v>
      </c>
      <c r="B142" s="46">
        <v>2000056762133</v>
      </c>
      <c r="C142" s="79" t="s">
        <v>299</v>
      </c>
      <c r="D142" s="46">
        <v>2000056762142</v>
      </c>
      <c r="E142" s="186" t="s">
        <v>300</v>
      </c>
      <c r="F142" s="50">
        <v>0.42599999999999999</v>
      </c>
      <c r="G142" s="51">
        <v>11.76</v>
      </c>
      <c r="H142" s="51">
        <v>0.59</v>
      </c>
      <c r="I142" s="51">
        <v>0.59</v>
      </c>
      <c r="J142" s="52">
        <v>0</v>
      </c>
      <c r="K142" s="53">
        <v>1176.22</v>
      </c>
      <c r="L142" s="53">
        <v>0.05</v>
      </c>
      <c r="M142" s="53">
        <v>0.05</v>
      </c>
    </row>
    <row r="143" spans="1:13" ht="15" customHeight="1" x14ac:dyDescent="0.25">
      <c r="A143" s="79">
        <v>850</v>
      </c>
      <c r="B143" s="46">
        <v>2000055901285</v>
      </c>
      <c r="C143" s="79">
        <v>649</v>
      </c>
      <c r="D143" s="46">
        <v>2000055901300</v>
      </c>
      <c r="E143" s="186" t="s">
        <v>301</v>
      </c>
      <c r="F143" s="50">
        <v>0</v>
      </c>
      <c r="G143" s="51">
        <v>10.75</v>
      </c>
      <c r="H143" s="51">
        <v>0.54</v>
      </c>
      <c r="I143" s="51">
        <v>0.54</v>
      </c>
      <c r="J143" s="52">
        <v>0</v>
      </c>
      <c r="K143" s="53">
        <v>387.1</v>
      </c>
      <c r="L143" s="53">
        <v>0.05</v>
      </c>
      <c r="M143" s="53">
        <v>0.05</v>
      </c>
    </row>
    <row r="144" spans="1:13" ht="15" customHeight="1" x14ac:dyDescent="0.25">
      <c r="A144" s="79">
        <v>661</v>
      </c>
      <c r="B144" s="46">
        <v>2000055901346</v>
      </c>
      <c r="C144" s="79">
        <v>911</v>
      </c>
      <c r="D144" s="46">
        <v>2000055901355</v>
      </c>
      <c r="E144" s="186" t="s">
        <v>302</v>
      </c>
      <c r="F144" s="50">
        <v>0</v>
      </c>
      <c r="G144" s="51">
        <v>6.76</v>
      </c>
      <c r="H144" s="51">
        <v>0.61</v>
      </c>
      <c r="I144" s="51">
        <v>0.61</v>
      </c>
      <c r="J144" s="52">
        <v>0</v>
      </c>
      <c r="K144" s="53">
        <v>432.45</v>
      </c>
      <c r="L144" s="53">
        <v>0.05</v>
      </c>
      <c r="M144" s="53">
        <v>0.05</v>
      </c>
    </row>
    <row r="145" spans="1:13" ht="15" customHeight="1" x14ac:dyDescent="0.25">
      <c r="A145" s="79">
        <v>662</v>
      </c>
      <c r="B145" s="46">
        <v>2000055899389</v>
      </c>
      <c r="C145" s="79">
        <v>912</v>
      </c>
      <c r="D145" s="46">
        <v>2000055899398</v>
      </c>
      <c r="E145" s="186" t="s">
        <v>303</v>
      </c>
      <c r="F145" s="50">
        <v>0</v>
      </c>
      <c r="G145" s="51">
        <v>8.1</v>
      </c>
      <c r="H145" s="51">
        <v>1.06</v>
      </c>
      <c r="I145" s="51">
        <v>1.06</v>
      </c>
      <c r="J145" s="52">
        <v>0</v>
      </c>
      <c r="K145" s="53">
        <v>1295.8</v>
      </c>
      <c r="L145" s="53">
        <v>0.05</v>
      </c>
      <c r="M145" s="53">
        <v>0.05</v>
      </c>
    </row>
    <row r="146" spans="1:13" ht="15" customHeight="1" x14ac:dyDescent="0.25">
      <c r="A146" s="79">
        <v>452</v>
      </c>
      <c r="B146" s="46">
        <v>2000056479100</v>
      </c>
      <c r="C146" s="79">
        <v>952</v>
      </c>
      <c r="D146" s="46">
        <v>2000056479110</v>
      </c>
      <c r="E146" s="186" t="s">
        <v>304</v>
      </c>
      <c r="F146" s="50">
        <v>0.42699999999999999</v>
      </c>
      <c r="G146" s="51">
        <v>24.73</v>
      </c>
      <c r="H146" s="51">
        <v>0.74</v>
      </c>
      <c r="I146" s="51">
        <v>0.74</v>
      </c>
      <c r="J146" s="52">
        <v>0</v>
      </c>
      <c r="K146" s="53">
        <v>2198.42</v>
      </c>
      <c r="L146" s="53">
        <v>0.05</v>
      </c>
      <c r="M146" s="53">
        <v>0.05</v>
      </c>
    </row>
    <row r="147" spans="1:13" ht="15" customHeight="1" x14ac:dyDescent="0.25">
      <c r="A147" s="79">
        <v>663</v>
      </c>
      <c r="B147" s="46">
        <v>2000055858718</v>
      </c>
      <c r="C147" s="79">
        <v>913</v>
      </c>
      <c r="D147" s="46">
        <v>2000055858727</v>
      </c>
      <c r="E147" s="186" t="s">
        <v>305</v>
      </c>
      <c r="F147" s="50">
        <v>0</v>
      </c>
      <c r="G147" s="51">
        <v>4.01</v>
      </c>
      <c r="H147" s="51">
        <v>0.63</v>
      </c>
      <c r="I147" s="51">
        <v>0.63</v>
      </c>
      <c r="J147" s="52">
        <v>0</v>
      </c>
      <c r="K147" s="53">
        <v>881.63</v>
      </c>
      <c r="L147" s="53">
        <v>0.05</v>
      </c>
      <c r="M147" s="53">
        <v>0.05</v>
      </c>
    </row>
    <row r="148" spans="1:13" ht="15" customHeight="1" x14ac:dyDescent="0.25">
      <c r="A148" s="79" t="s">
        <v>306</v>
      </c>
      <c r="B148" s="46">
        <v>2000056951250</v>
      </c>
      <c r="C148" s="79" t="s">
        <v>307</v>
      </c>
      <c r="D148" s="46">
        <v>2000056951269</v>
      </c>
      <c r="E148" s="186" t="s">
        <v>308</v>
      </c>
      <c r="F148" s="50">
        <v>0</v>
      </c>
      <c r="G148" s="51">
        <v>3455.33</v>
      </c>
      <c r="H148" s="51">
        <v>0.47</v>
      </c>
      <c r="I148" s="51">
        <v>0.47</v>
      </c>
      <c r="J148" s="52">
        <v>0</v>
      </c>
      <c r="K148" s="53">
        <v>7865.06</v>
      </c>
      <c r="L148" s="53">
        <v>0.05</v>
      </c>
      <c r="M148" s="53">
        <v>0.05</v>
      </c>
    </row>
    <row r="149" spans="1:13" ht="15" customHeight="1" x14ac:dyDescent="0.25">
      <c r="A149" s="79">
        <v>458</v>
      </c>
      <c r="B149" s="46">
        <v>2000056277271</v>
      </c>
      <c r="C149" s="79">
        <v>958</v>
      </c>
      <c r="D149" s="46">
        <v>2000056277280</v>
      </c>
      <c r="E149" s="186" t="s">
        <v>309</v>
      </c>
      <c r="F149" s="50">
        <v>0</v>
      </c>
      <c r="G149" s="51">
        <v>12.72</v>
      </c>
      <c r="H149" s="51">
        <v>0.88</v>
      </c>
      <c r="I149" s="51">
        <v>0.88</v>
      </c>
      <c r="J149" s="52">
        <v>0</v>
      </c>
      <c r="K149" s="53">
        <v>426.49</v>
      </c>
      <c r="L149" s="53">
        <v>0.05</v>
      </c>
      <c r="M149" s="53">
        <v>0.05</v>
      </c>
    </row>
    <row r="150" spans="1:13" ht="15" customHeight="1" x14ac:dyDescent="0.25">
      <c r="A150" s="79">
        <v>596</v>
      </c>
      <c r="B150" s="46">
        <v>2000056113290</v>
      </c>
      <c r="C150" s="79">
        <v>626</v>
      </c>
      <c r="D150" s="46">
        <v>2000056113323</v>
      </c>
      <c r="E150" s="186" t="s">
        <v>310</v>
      </c>
      <c r="F150" s="50">
        <v>1.2949999999999999</v>
      </c>
      <c r="G150" s="51">
        <v>4.3499999999999996</v>
      </c>
      <c r="H150" s="51">
        <v>0.87</v>
      </c>
      <c r="I150" s="51">
        <v>0.87</v>
      </c>
      <c r="J150" s="52">
        <v>0</v>
      </c>
      <c r="K150" s="53">
        <v>434.86</v>
      </c>
      <c r="L150" s="53">
        <v>0.05</v>
      </c>
      <c r="M150" s="53">
        <v>0.05</v>
      </c>
    </row>
    <row r="151" spans="1:13" ht="15" customHeight="1" x14ac:dyDescent="0.25">
      <c r="A151" s="79">
        <v>597</v>
      </c>
      <c r="B151" s="46">
        <v>2000056188505</v>
      </c>
      <c r="C151" s="79">
        <v>607</v>
      </c>
      <c r="D151" s="46">
        <v>2000056212628</v>
      </c>
      <c r="E151" s="186" t="s">
        <v>311</v>
      </c>
      <c r="F151" s="50">
        <v>0</v>
      </c>
      <c r="G151" s="51">
        <v>4.78</v>
      </c>
      <c r="H151" s="51">
        <v>0.8</v>
      </c>
      <c r="I151" s="51">
        <v>0.8</v>
      </c>
      <c r="J151" s="52">
        <v>0</v>
      </c>
      <c r="K151" s="53">
        <v>434.43</v>
      </c>
      <c r="L151" s="53">
        <v>0.05</v>
      </c>
      <c r="M151" s="53">
        <v>0.05</v>
      </c>
    </row>
    <row r="152" spans="1:13" ht="15" customHeight="1" x14ac:dyDescent="0.25">
      <c r="A152" s="79">
        <v>665</v>
      </c>
      <c r="B152" s="46">
        <v>2000055924023</v>
      </c>
      <c r="C152" s="79">
        <v>915</v>
      </c>
      <c r="D152" s="46">
        <v>2000055924032</v>
      </c>
      <c r="E152" s="186" t="s">
        <v>312</v>
      </c>
      <c r="F152" s="50">
        <v>0</v>
      </c>
      <c r="G152" s="51">
        <v>20.84</v>
      </c>
      <c r="H152" s="51">
        <v>0.89</v>
      </c>
      <c r="I152" s="51">
        <v>0.89</v>
      </c>
      <c r="J152" s="52">
        <v>0</v>
      </c>
      <c r="K152" s="53">
        <v>1167.1400000000001</v>
      </c>
      <c r="L152" s="53">
        <v>0.05</v>
      </c>
      <c r="M152" s="53">
        <v>0.05</v>
      </c>
    </row>
    <row r="153" spans="1:13" ht="15" customHeight="1" x14ac:dyDescent="0.25">
      <c r="A153" s="79">
        <v>598</v>
      </c>
      <c r="B153" s="46">
        <v>2000056127229</v>
      </c>
      <c r="C153" s="79">
        <v>608</v>
      </c>
      <c r="D153" s="46">
        <v>2000056127292</v>
      </c>
      <c r="E153" s="186" t="s">
        <v>313</v>
      </c>
      <c r="F153" s="50">
        <v>0.434</v>
      </c>
      <c r="G153" s="51">
        <v>7.09</v>
      </c>
      <c r="H153" s="51">
        <v>1.5</v>
      </c>
      <c r="I153" s="51">
        <v>1.5</v>
      </c>
      <c r="J153" s="52">
        <v>0</v>
      </c>
      <c r="K153" s="53">
        <v>1574</v>
      </c>
      <c r="L153" s="53">
        <v>0.05</v>
      </c>
      <c r="M153" s="53">
        <v>0.05</v>
      </c>
    </row>
    <row r="154" spans="1:13" ht="15" customHeight="1" x14ac:dyDescent="0.25">
      <c r="A154" s="79">
        <v>459</v>
      </c>
      <c r="B154" s="46">
        <v>2000056455252</v>
      </c>
      <c r="C154" s="79">
        <v>959</v>
      </c>
      <c r="D154" s="46">
        <v>2000056455270</v>
      </c>
      <c r="E154" s="186" t="s">
        <v>314</v>
      </c>
      <c r="F154" s="50">
        <v>0</v>
      </c>
      <c r="G154" s="51">
        <v>6.37</v>
      </c>
      <c r="H154" s="51">
        <v>0.73</v>
      </c>
      <c r="I154" s="51">
        <v>0.73</v>
      </c>
      <c r="J154" s="52">
        <v>0</v>
      </c>
      <c r="K154" s="53">
        <v>432.84</v>
      </c>
      <c r="L154" s="53">
        <v>0.05</v>
      </c>
      <c r="M154" s="53">
        <v>0.05</v>
      </c>
    </row>
    <row r="155" spans="1:13" ht="15" customHeight="1" x14ac:dyDescent="0.25">
      <c r="A155" s="79">
        <v>599</v>
      </c>
      <c r="B155" s="46">
        <v>2000056021300</v>
      </c>
      <c r="C155" s="79">
        <v>609</v>
      </c>
      <c r="D155" s="46">
        <v>2000056021319</v>
      </c>
      <c r="E155" s="186" t="s">
        <v>315</v>
      </c>
      <c r="F155" s="50">
        <v>0</v>
      </c>
      <c r="G155" s="51">
        <v>51.03</v>
      </c>
      <c r="H155" s="51">
        <v>0.88</v>
      </c>
      <c r="I155" s="51">
        <v>0.88</v>
      </c>
      <c r="J155" s="52">
        <v>0</v>
      </c>
      <c r="K155" s="53">
        <v>5102.7700000000004</v>
      </c>
      <c r="L155" s="53">
        <v>0.05</v>
      </c>
      <c r="M155" s="53">
        <v>0.05</v>
      </c>
    </row>
    <row r="156" spans="1:13" ht="15" customHeight="1" x14ac:dyDescent="0.25">
      <c r="A156" s="79">
        <v>666</v>
      </c>
      <c r="B156" s="46">
        <v>2000055815004</v>
      </c>
      <c r="C156" s="79">
        <v>916</v>
      </c>
      <c r="D156" s="46">
        <v>2000055815013</v>
      </c>
      <c r="E156" s="186" t="s">
        <v>316</v>
      </c>
      <c r="F156" s="50">
        <v>0</v>
      </c>
      <c r="G156" s="51">
        <v>28.16</v>
      </c>
      <c r="H156" s="51">
        <v>0.76</v>
      </c>
      <c r="I156" s="51">
        <v>0.76</v>
      </c>
      <c r="J156" s="52">
        <v>0</v>
      </c>
      <c r="K156" s="53">
        <v>1830.24</v>
      </c>
      <c r="L156" s="53">
        <v>0.05</v>
      </c>
      <c r="M156" s="53">
        <v>0.05</v>
      </c>
    </row>
    <row r="157" spans="1:13" ht="15" customHeight="1" x14ac:dyDescent="0.25">
      <c r="A157" s="79">
        <v>460</v>
      </c>
      <c r="B157" s="46">
        <v>2000056244977</v>
      </c>
      <c r="C157" s="79">
        <v>960</v>
      </c>
      <c r="D157" s="46">
        <v>2000056244986</v>
      </c>
      <c r="E157" s="186" t="s">
        <v>317</v>
      </c>
      <c r="F157" s="50">
        <v>0</v>
      </c>
      <c r="G157" s="51">
        <v>11.41</v>
      </c>
      <c r="H157" s="51">
        <v>0.49</v>
      </c>
      <c r="I157" s="51">
        <v>0.49</v>
      </c>
      <c r="J157" s="52">
        <v>0</v>
      </c>
      <c r="K157" s="53">
        <v>427.8</v>
      </c>
      <c r="L157" s="53">
        <v>0.05</v>
      </c>
      <c r="M157" s="53">
        <v>0.05</v>
      </c>
    </row>
    <row r="158" spans="1:13" ht="15" customHeight="1" x14ac:dyDescent="0.25">
      <c r="A158" s="79">
        <v>650</v>
      </c>
      <c r="B158" s="46">
        <v>2000056148799</v>
      </c>
      <c r="C158" s="79">
        <v>600</v>
      </c>
      <c r="D158" s="46">
        <v>2000056148804</v>
      </c>
      <c r="E158" s="186" t="s">
        <v>318</v>
      </c>
      <c r="F158" s="50">
        <v>0.63900000000000001</v>
      </c>
      <c r="G158" s="51">
        <v>8.42</v>
      </c>
      <c r="H158" s="51">
        <v>1.61</v>
      </c>
      <c r="I158" s="51">
        <v>1.61</v>
      </c>
      <c r="J158" s="52">
        <v>0</v>
      </c>
      <c r="K158" s="53">
        <v>1684.55</v>
      </c>
      <c r="L158" s="53">
        <v>0.05</v>
      </c>
      <c r="M158" s="53">
        <v>0.05</v>
      </c>
    </row>
    <row r="159" spans="1:13" ht="15" customHeight="1" x14ac:dyDescent="0.25">
      <c r="A159" s="79">
        <v>651</v>
      </c>
      <c r="B159" s="46">
        <v>2000056082126</v>
      </c>
      <c r="C159" s="79">
        <v>601</v>
      </c>
      <c r="D159" s="46">
        <v>2000056082135</v>
      </c>
      <c r="E159" s="186" t="s">
        <v>319</v>
      </c>
      <c r="F159" s="50">
        <v>1.218</v>
      </c>
      <c r="G159" s="51">
        <v>1.62</v>
      </c>
      <c r="H159" s="51">
        <v>4.1900000000000004</v>
      </c>
      <c r="I159" s="51">
        <v>4.1900000000000004</v>
      </c>
      <c r="J159" s="52">
        <v>0</v>
      </c>
      <c r="K159" s="53">
        <v>568.19000000000005</v>
      </c>
      <c r="L159" s="53">
        <v>0.05</v>
      </c>
      <c r="M159" s="53">
        <v>0.05</v>
      </c>
    </row>
    <row r="160" spans="1:13" ht="15" customHeight="1" x14ac:dyDescent="0.25">
      <c r="A160" s="79">
        <v>652</v>
      </c>
      <c r="B160" s="46">
        <v>2000056194252</v>
      </c>
      <c r="C160" s="79">
        <v>602</v>
      </c>
      <c r="D160" s="46">
        <v>2000056194261</v>
      </c>
      <c r="E160" s="186" t="s">
        <v>320</v>
      </c>
      <c r="F160" s="50">
        <v>0</v>
      </c>
      <c r="G160" s="51">
        <v>15.35</v>
      </c>
      <c r="H160" s="51">
        <v>0.56000000000000005</v>
      </c>
      <c r="I160" s="51">
        <v>0.56000000000000005</v>
      </c>
      <c r="J160" s="52">
        <v>0</v>
      </c>
      <c r="K160" s="53">
        <v>506.57</v>
      </c>
      <c r="L160" s="53">
        <v>0.05</v>
      </c>
      <c r="M160" s="53">
        <v>0.05</v>
      </c>
    </row>
    <row r="161" spans="1:13" ht="15" customHeight="1" x14ac:dyDescent="0.25">
      <c r="A161" s="79">
        <v>667</v>
      </c>
      <c r="B161" s="46">
        <v>2000055881610</v>
      </c>
      <c r="C161" s="79">
        <v>647</v>
      </c>
      <c r="D161" s="46">
        <v>2000055881629</v>
      </c>
      <c r="E161" s="186" t="s">
        <v>321</v>
      </c>
      <c r="F161" s="50">
        <v>1.214</v>
      </c>
      <c r="G161" s="51">
        <v>9.9499999999999993</v>
      </c>
      <c r="H161" s="51">
        <v>1.42</v>
      </c>
      <c r="I161" s="51">
        <v>1.42</v>
      </c>
      <c r="J161" s="52">
        <v>0</v>
      </c>
      <c r="K161" s="53">
        <v>1178.04</v>
      </c>
      <c r="L161" s="53">
        <v>0.05</v>
      </c>
      <c r="M161" s="53">
        <v>0.05</v>
      </c>
    </row>
    <row r="162" spans="1:13" ht="15" customHeight="1" x14ac:dyDescent="0.25">
      <c r="A162" s="79">
        <v>465</v>
      </c>
      <c r="B162" s="46">
        <v>2000056474803</v>
      </c>
      <c r="C162" s="79">
        <v>954</v>
      </c>
      <c r="D162" s="46">
        <v>2000056474812</v>
      </c>
      <c r="E162" s="186" t="s">
        <v>322</v>
      </c>
      <c r="F162" s="50">
        <v>0</v>
      </c>
      <c r="G162" s="51">
        <v>12.62</v>
      </c>
      <c r="H162" s="51">
        <v>2.21</v>
      </c>
      <c r="I162" s="51">
        <v>2.21</v>
      </c>
      <c r="J162" s="52">
        <v>0</v>
      </c>
      <c r="K162" s="53">
        <v>1262.43</v>
      </c>
      <c r="L162" s="53">
        <v>0.05</v>
      </c>
      <c r="M162" s="53">
        <v>0.05</v>
      </c>
    </row>
    <row r="163" spans="1:13" ht="15" customHeight="1" x14ac:dyDescent="0.25">
      <c r="A163" s="79">
        <v>653</v>
      </c>
      <c r="B163" s="46">
        <v>2000056179477</v>
      </c>
      <c r="C163" s="79">
        <v>603</v>
      </c>
      <c r="D163" s="46">
        <v>2000056179495</v>
      </c>
      <c r="E163" s="186" t="s">
        <v>323</v>
      </c>
      <c r="F163" s="50">
        <v>1.2809999999999999</v>
      </c>
      <c r="G163" s="51">
        <v>8.65</v>
      </c>
      <c r="H163" s="51">
        <v>0.67</v>
      </c>
      <c r="I163" s="51">
        <v>0.67</v>
      </c>
      <c r="J163" s="52">
        <v>0</v>
      </c>
      <c r="K163" s="53">
        <v>761.41</v>
      </c>
      <c r="L163" s="53">
        <v>0.05</v>
      </c>
      <c r="M163" s="53">
        <v>0.05</v>
      </c>
    </row>
    <row r="164" spans="1:13" ht="15" customHeight="1" x14ac:dyDescent="0.25">
      <c r="A164" s="79">
        <v>654</v>
      </c>
      <c r="B164" s="46">
        <v>2000056205295</v>
      </c>
      <c r="C164" s="79">
        <v>604</v>
      </c>
      <c r="D164" s="46">
        <v>2000056205310</v>
      </c>
      <c r="E164" s="186" t="s">
        <v>324</v>
      </c>
      <c r="F164" s="50">
        <v>0</v>
      </c>
      <c r="G164" s="51">
        <v>7.9</v>
      </c>
      <c r="H164" s="51">
        <v>0.75</v>
      </c>
      <c r="I164" s="51">
        <v>0.75</v>
      </c>
      <c r="J164" s="52">
        <v>0</v>
      </c>
      <c r="K164" s="53">
        <v>1227.97</v>
      </c>
      <c r="L164" s="53">
        <v>0.05</v>
      </c>
      <c r="M164" s="53">
        <v>0.05</v>
      </c>
    </row>
    <row r="165" spans="1:13" ht="15" customHeight="1" x14ac:dyDescent="0.25">
      <c r="A165" s="79">
        <v>656</v>
      </c>
      <c r="B165" s="46">
        <v>2000056199942</v>
      </c>
      <c r="C165" s="79">
        <v>636</v>
      </c>
      <c r="D165" s="46">
        <v>2000056199951</v>
      </c>
      <c r="E165" s="186" t="s">
        <v>325</v>
      </c>
      <c r="F165" s="50">
        <v>0</v>
      </c>
      <c r="G165" s="51">
        <v>5.18</v>
      </c>
      <c r="H165" s="51">
        <v>0.86</v>
      </c>
      <c r="I165" s="51">
        <v>0.86</v>
      </c>
      <c r="J165" s="52">
        <v>0</v>
      </c>
      <c r="K165" s="53">
        <v>564.63</v>
      </c>
      <c r="L165" s="53">
        <v>0.05</v>
      </c>
      <c r="M165" s="53">
        <v>0.05</v>
      </c>
    </row>
    <row r="166" spans="1:13" ht="15" customHeight="1" x14ac:dyDescent="0.25">
      <c r="A166" s="79">
        <v>664</v>
      </c>
      <c r="B166" s="46">
        <v>2000056063709</v>
      </c>
      <c r="C166" s="79">
        <v>964</v>
      </c>
      <c r="D166" s="46">
        <v>2000056063718</v>
      </c>
      <c r="E166" s="186" t="s">
        <v>326</v>
      </c>
      <c r="F166" s="50">
        <v>0</v>
      </c>
      <c r="G166" s="51">
        <v>23.62</v>
      </c>
      <c r="H166" s="51">
        <v>0.57999999999999996</v>
      </c>
      <c r="I166" s="51">
        <v>0.57999999999999996</v>
      </c>
      <c r="J166" s="52">
        <v>0</v>
      </c>
      <c r="K166" s="53">
        <v>1712.89</v>
      </c>
      <c r="L166" s="53">
        <v>0.05</v>
      </c>
      <c r="M166" s="53">
        <v>0.05</v>
      </c>
    </row>
    <row r="167" spans="1:13" ht="15" customHeight="1" x14ac:dyDescent="0.25">
      <c r="A167" s="79">
        <v>524</v>
      </c>
      <c r="B167" s="46">
        <v>2000056300470</v>
      </c>
      <c r="C167" s="79">
        <v>404</v>
      </c>
      <c r="D167" s="46">
        <v>2000056300489</v>
      </c>
      <c r="E167" s="186" t="s">
        <v>327</v>
      </c>
      <c r="F167" s="50">
        <v>0</v>
      </c>
      <c r="G167" s="51">
        <v>1.76</v>
      </c>
      <c r="H167" s="51">
        <v>1.1299999999999999</v>
      </c>
      <c r="I167" s="51">
        <v>1.1299999999999999</v>
      </c>
      <c r="J167" s="52">
        <v>0</v>
      </c>
      <c r="K167" s="53">
        <v>437.45</v>
      </c>
      <c r="L167" s="53">
        <v>0.05</v>
      </c>
      <c r="M167" s="53">
        <v>0.05</v>
      </c>
    </row>
    <row r="168" spans="1:13" ht="15" customHeight="1" x14ac:dyDescent="0.25">
      <c r="A168" s="79">
        <v>675</v>
      </c>
      <c r="B168" s="46">
        <v>2000055907808</v>
      </c>
      <c r="C168" s="79">
        <v>945</v>
      </c>
      <c r="D168" s="46">
        <v>2000055907817</v>
      </c>
      <c r="E168" s="186" t="s">
        <v>328</v>
      </c>
      <c r="F168" s="50">
        <v>1.2909999999999999</v>
      </c>
      <c r="G168" s="51">
        <v>2.62</v>
      </c>
      <c r="H168" s="51">
        <v>1.25</v>
      </c>
      <c r="I168" s="51">
        <v>1.25</v>
      </c>
      <c r="J168" s="52">
        <v>0</v>
      </c>
      <c r="K168" s="53">
        <v>436.59</v>
      </c>
      <c r="L168" s="53">
        <v>0.05</v>
      </c>
      <c r="M168" s="53">
        <v>0.05</v>
      </c>
    </row>
    <row r="169" spans="1:13" ht="15" customHeight="1" x14ac:dyDescent="0.25">
      <c r="A169" s="79">
        <v>676</v>
      </c>
      <c r="B169" s="46">
        <v>2000055904773</v>
      </c>
      <c r="C169" s="79">
        <v>936</v>
      </c>
      <c r="D169" s="46">
        <v>2000055904782</v>
      </c>
      <c r="E169" s="186" t="s">
        <v>329</v>
      </c>
      <c r="F169" s="50">
        <v>0</v>
      </c>
      <c r="G169" s="51">
        <v>4.83</v>
      </c>
      <c r="H169" s="51">
        <v>0.88</v>
      </c>
      <c r="I169" s="51">
        <v>0.88</v>
      </c>
      <c r="J169" s="52">
        <v>0</v>
      </c>
      <c r="K169" s="53">
        <v>434.38</v>
      </c>
      <c r="L169" s="53">
        <v>0.05</v>
      </c>
      <c r="M169" s="53">
        <v>0.05</v>
      </c>
    </row>
    <row r="170" spans="1:13" ht="15" customHeight="1" x14ac:dyDescent="0.25">
      <c r="A170" s="79">
        <v>681</v>
      </c>
      <c r="B170" s="46">
        <v>2000055926119</v>
      </c>
      <c r="C170" s="79">
        <v>781</v>
      </c>
      <c r="D170" s="46">
        <v>2000055926128</v>
      </c>
      <c r="E170" s="186" t="s">
        <v>330</v>
      </c>
      <c r="F170" s="50">
        <v>0</v>
      </c>
      <c r="G170" s="51">
        <v>26.6</v>
      </c>
      <c r="H170" s="51">
        <v>0.47</v>
      </c>
      <c r="I170" s="51">
        <v>0.47</v>
      </c>
      <c r="J170" s="52">
        <v>0</v>
      </c>
      <c r="K170" s="53">
        <v>625.91999999999996</v>
      </c>
      <c r="L170" s="53">
        <v>0.05</v>
      </c>
      <c r="M170" s="53">
        <v>0.05</v>
      </c>
    </row>
    <row r="171" spans="1:13" ht="15" customHeight="1" x14ac:dyDescent="0.25">
      <c r="A171" s="79">
        <v>668</v>
      </c>
      <c r="B171" s="46">
        <v>2000056199766</v>
      </c>
      <c r="C171" s="79">
        <v>968</v>
      </c>
      <c r="D171" s="46">
        <v>2000056199793</v>
      </c>
      <c r="E171" s="186" t="s">
        <v>331</v>
      </c>
      <c r="F171" s="50">
        <v>0</v>
      </c>
      <c r="G171" s="51">
        <v>27.26</v>
      </c>
      <c r="H171" s="51">
        <v>0.42</v>
      </c>
      <c r="I171" s="51">
        <v>0.42</v>
      </c>
      <c r="J171" s="52">
        <v>0</v>
      </c>
      <c r="K171" s="53">
        <v>1578.64</v>
      </c>
      <c r="L171" s="53">
        <v>0.05</v>
      </c>
      <c r="M171" s="53">
        <v>0.05</v>
      </c>
    </row>
    <row r="172" spans="1:13" ht="15" customHeight="1" x14ac:dyDescent="0.25">
      <c r="A172" s="79">
        <v>670</v>
      </c>
      <c r="B172" s="46">
        <v>2000056222885</v>
      </c>
      <c r="C172" s="79">
        <v>970</v>
      </c>
      <c r="D172" s="46">
        <v>2000056222894</v>
      </c>
      <c r="E172" s="186" t="s">
        <v>332</v>
      </c>
      <c r="F172" s="50">
        <v>0.629</v>
      </c>
      <c r="G172" s="51">
        <v>8.6999999999999993</v>
      </c>
      <c r="H172" s="51">
        <v>1.29</v>
      </c>
      <c r="I172" s="51">
        <v>1.29</v>
      </c>
      <c r="J172" s="52">
        <v>0</v>
      </c>
      <c r="K172" s="53">
        <v>430.51</v>
      </c>
      <c r="L172" s="53">
        <v>0.05</v>
      </c>
      <c r="M172" s="53">
        <v>0.05</v>
      </c>
    </row>
    <row r="173" spans="1:13" ht="15" customHeight="1" x14ac:dyDescent="0.25">
      <c r="A173" s="79">
        <v>671</v>
      </c>
      <c r="B173" s="46">
        <v>2000056002307</v>
      </c>
      <c r="C173" s="79">
        <v>971</v>
      </c>
      <c r="D173" s="46">
        <v>2000056002316</v>
      </c>
      <c r="E173" s="186" t="s">
        <v>333</v>
      </c>
      <c r="F173" s="50">
        <v>0</v>
      </c>
      <c r="G173" s="51">
        <v>13.53</v>
      </c>
      <c r="H173" s="51">
        <v>0.88</v>
      </c>
      <c r="I173" s="51">
        <v>0.88</v>
      </c>
      <c r="J173" s="52">
        <v>0</v>
      </c>
      <c r="K173" s="53">
        <v>2976.74</v>
      </c>
      <c r="L173" s="53">
        <v>0.05</v>
      </c>
      <c r="M173" s="53">
        <v>0.05</v>
      </c>
    </row>
    <row r="174" spans="1:13" ht="15" customHeight="1" x14ac:dyDescent="0.25">
      <c r="A174" s="79">
        <v>677</v>
      </c>
      <c r="B174" s="46">
        <v>2000055904791</v>
      </c>
      <c r="C174" s="79">
        <v>777</v>
      </c>
      <c r="D174" s="46">
        <v>2000055904807</v>
      </c>
      <c r="E174" s="186" t="s">
        <v>334</v>
      </c>
      <c r="F174" s="50">
        <v>0</v>
      </c>
      <c r="G174" s="51">
        <v>6.49</v>
      </c>
      <c r="H174" s="51">
        <v>0.41</v>
      </c>
      <c r="I174" s="51">
        <v>0.41</v>
      </c>
      <c r="J174" s="52">
        <v>0</v>
      </c>
      <c r="K174" s="53">
        <v>432.72</v>
      </c>
      <c r="L174" s="53">
        <v>0.05</v>
      </c>
      <c r="M174" s="53">
        <v>0.05</v>
      </c>
    </row>
    <row r="175" spans="1:13" ht="15" customHeight="1" x14ac:dyDescent="0.25">
      <c r="A175" s="79">
        <v>678</v>
      </c>
      <c r="B175" s="46">
        <v>2000055916272</v>
      </c>
      <c r="C175" s="79">
        <v>778</v>
      </c>
      <c r="D175" s="46">
        <v>2000055916281</v>
      </c>
      <c r="E175" s="186" t="s">
        <v>335</v>
      </c>
      <c r="F175" s="50">
        <v>0</v>
      </c>
      <c r="G175" s="51">
        <v>7.2</v>
      </c>
      <c r="H175" s="51">
        <v>0.48</v>
      </c>
      <c r="I175" s="51">
        <v>0.48</v>
      </c>
      <c r="J175" s="52">
        <v>0</v>
      </c>
      <c r="K175" s="53">
        <v>432.01</v>
      </c>
      <c r="L175" s="53">
        <v>0.05</v>
      </c>
      <c r="M175" s="53">
        <v>0.05</v>
      </c>
    </row>
    <row r="176" spans="1:13" ht="15" customHeight="1" x14ac:dyDescent="0.25">
      <c r="A176" s="79">
        <v>679</v>
      </c>
      <c r="B176" s="46">
        <v>2000055891167</v>
      </c>
      <c r="C176" s="79">
        <v>779</v>
      </c>
      <c r="D176" s="46">
        <v>2000055891176</v>
      </c>
      <c r="E176" s="186" t="s">
        <v>336</v>
      </c>
      <c r="F176" s="50">
        <v>0.64</v>
      </c>
      <c r="G176" s="51">
        <v>13.46</v>
      </c>
      <c r="H176" s="51">
        <v>1.58</v>
      </c>
      <c r="I176" s="51">
        <v>1.58</v>
      </c>
      <c r="J176" s="52">
        <v>0</v>
      </c>
      <c r="K176" s="53">
        <v>1344.31</v>
      </c>
      <c r="L176" s="53">
        <v>0.05</v>
      </c>
      <c r="M176" s="53">
        <v>0.05</v>
      </c>
    </row>
    <row r="177" spans="1:13" ht="15" customHeight="1" x14ac:dyDescent="0.25">
      <c r="A177" s="79">
        <v>672</v>
      </c>
      <c r="B177" s="46">
        <v>2000056147378</v>
      </c>
      <c r="C177" s="79">
        <v>972</v>
      </c>
      <c r="D177" s="46">
        <v>2000056147387</v>
      </c>
      <c r="E177" s="186" t="s">
        <v>337</v>
      </c>
      <c r="F177" s="50">
        <v>0</v>
      </c>
      <c r="G177" s="51">
        <v>5.77</v>
      </c>
      <c r="H177" s="51">
        <v>2.69</v>
      </c>
      <c r="I177" s="51">
        <v>2.69</v>
      </c>
      <c r="J177" s="52">
        <v>0</v>
      </c>
      <c r="K177" s="53">
        <v>2566.58</v>
      </c>
      <c r="L177" s="53">
        <v>0.05</v>
      </c>
      <c r="M177" s="53">
        <v>0.05</v>
      </c>
    </row>
    <row r="178" spans="1:13" ht="15" customHeight="1" x14ac:dyDescent="0.25">
      <c r="A178" s="79">
        <v>680</v>
      </c>
      <c r="B178" s="46">
        <v>2000055908537</v>
      </c>
      <c r="C178" s="79">
        <v>780</v>
      </c>
      <c r="D178" s="46">
        <v>2000055908546</v>
      </c>
      <c r="E178" s="186" t="s">
        <v>338</v>
      </c>
      <c r="F178" s="50">
        <v>0</v>
      </c>
      <c r="G178" s="51">
        <v>2.85</v>
      </c>
      <c r="H178" s="51">
        <v>0.88</v>
      </c>
      <c r="I178" s="51">
        <v>0.88</v>
      </c>
      <c r="J178" s="52">
        <v>0</v>
      </c>
      <c r="K178" s="53">
        <v>296.66000000000003</v>
      </c>
      <c r="L178" s="53">
        <v>0.05</v>
      </c>
      <c r="M178" s="53">
        <v>0.05</v>
      </c>
    </row>
    <row r="179" spans="1:13" ht="15" customHeight="1" x14ac:dyDescent="0.25">
      <c r="A179" s="79">
        <v>674</v>
      </c>
      <c r="B179" s="46">
        <v>2000056049271</v>
      </c>
      <c r="C179" s="79">
        <v>974</v>
      </c>
      <c r="D179" s="46">
        <v>2000056049280</v>
      </c>
      <c r="E179" s="186" t="s">
        <v>339</v>
      </c>
      <c r="F179" s="50">
        <v>0</v>
      </c>
      <c r="G179" s="51">
        <v>2.87</v>
      </c>
      <c r="H179" s="51">
        <v>0.65</v>
      </c>
      <c r="I179" s="51">
        <v>0.65</v>
      </c>
      <c r="J179" s="52">
        <v>0</v>
      </c>
      <c r="K179" s="53">
        <v>296.64</v>
      </c>
      <c r="L179" s="53">
        <v>0.05</v>
      </c>
      <c r="M179" s="53">
        <v>0.05</v>
      </c>
    </row>
    <row r="180" spans="1:13" ht="15" customHeight="1" x14ac:dyDescent="0.25">
      <c r="A180" s="79">
        <v>682</v>
      </c>
      <c r="B180" s="46">
        <v>2000056049305</v>
      </c>
      <c r="C180" s="79">
        <v>782</v>
      </c>
      <c r="D180" s="46">
        <v>2000056049314</v>
      </c>
      <c r="E180" s="186" t="s">
        <v>340</v>
      </c>
      <c r="F180" s="50">
        <v>0</v>
      </c>
      <c r="G180" s="51">
        <v>3.02</v>
      </c>
      <c r="H180" s="51">
        <v>0.66</v>
      </c>
      <c r="I180" s="51">
        <v>0.66</v>
      </c>
      <c r="J180" s="52">
        <v>0</v>
      </c>
      <c r="K180" s="53">
        <v>296.5</v>
      </c>
      <c r="L180" s="53">
        <v>0.05</v>
      </c>
      <c r="M180" s="53">
        <v>0.05</v>
      </c>
    </row>
    <row r="181" spans="1:13" ht="15" customHeight="1" x14ac:dyDescent="0.25">
      <c r="A181" s="79" t="s">
        <v>341</v>
      </c>
      <c r="B181" s="46">
        <v>2000056827906</v>
      </c>
      <c r="C181" s="79" t="s">
        <v>342</v>
      </c>
      <c r="D181" s="46">
        <v>2000056827915</v>
      </c>
      <c r="E181" s="186" t="s">
        <v>343</v>
      </c>
      <c r="F181" s="50">
        <v>0</v>
      </c>
      <c r="G181" s="51">
        <v>2619.58</v>
      </c>
      <c r="H181" s="51">
        <v>0.91</v>
      </c>
      <c r="I181" s="51">
        <v>0.91</v>
      </c>
      <c r="J181" s="52">
        <v>0</v>
      </c>
      <c r="K181" s="53">
        <v>283.20999999999998</v>
      </c>
      <c r="L181" s="53">
        <v>0.05</v>
      </c>
      <c r="M181" s="53">
        <v>0.05</v>
      </c>
    </row>
    <row r="182" spans="1:13" ht="15" customHeight="1" x14ac:dyDescent="0.25">
      <c r="A182" s="79">
        <v>683</v>
      </c>
      <c r="B182" s="46">
        <v>2000056169804</v>
      </c>
      <c r="C182" s="79">
        <v>783</v>
      </c>
      <c r="D182" s="46">
        <v>2000056169822</v>
      </c>
      <c r="E182" s="186" t="s">
        <v>344</v>
      </c>
      <c r="F182" s="50">
        <v>0.63800000000000001</v>
      </c>
      <c r="G182" s="51">
        <v>4.1100000000000003</v>
      </c>
      <c r="H182" s="51">
        <v>1.98</v>
      </c>
      <c r="I182" s="51">
        <v>1.98</v>
      </c>
      <c r="J182" s="52">
        <v>0</v>
      </c>
      <c r="K182" s="53">
        <v>896.55</v>
      </c>
      <c r="L182" s="53">
        <v>0.05</v>
      </c>
      <c r="M182" s="53">
        <v>0.05</v>
      </c>
    </row>
    <row r="183" spans="1:13" ht="15" customHeight="1" x14ac:dyDescent="0.25">
      <c r="A183" s="79">
        <v>684</v>
      </c>
      <c r="B183" s="46">
        <v>2000056179662</v>
      </c>
      <c r="C183" s="79">
        <v>784</v>
      </c>
      <c r="D183" s="46">
        <v>2000056179680</v>
      </c>
      <c r="E183" s="186" t="s">
        <v>345</v>
      </c>
      <c r="F183" s="50">
        <v>0</v>
      </c>
      <c r="G183" s="51">
        <v>5.05</v>
      </c>
      <c r="H183" s="51">
        <v>0.88</v>
      </c>
      <c r="I183" s="51">
        <v>0.88</v>
      </c>
      <c r="J183" s="52">
        <v>0</v>
      </c>
      <c r="K183" s="53">
        <v>473.14</v>
      </c>
      <c r="L183" s="53">
        <v>0.05</v>
      </c>
      <c r="M183" s="53">
        <v>0.05</v>
      </c>
    </row>
    <row r="184" spans="1:13" ht="15" customHeight="1" x14ac:dyDescent="0.25">
      <c r="A184" s="79">
        <v>685</v>
      </c>
      <c r="B184" s="46">
        <v>2000056107107</v>
      </c>
      <c r="C184" s="79">
        <v>785</v>
      </c>
      <c r="D184" s="46">
        <v>2000056107125</v>
      </c>
      <c r="E184" s="186" t="s">
        <v>346</v>
      </c>
      <c r="F184" s="50">
        <v>0</v>
      </c>
      <c r="G184" s="51">
        <v>3.25</v>
      </c>
      <c r="H184" s="51">
        <v>1.26</v>
      </c>
      <c r="I184" s="51">
        <v>1.26</v>
      </c>
      <c r="J184" s="52">
        <v>0</v>
      </c>
      <c r="K184" s="53">
        <v>435.96</v>
      </c>
      <c r="L184" s="53">
        <v>0.05</v>
      </c>
      <c r="M184" s="53">
        <v>0.05</v>
      </c>
    </row>
    <row r="185" spans="1:13" ht="15" customHeight="1" x14ac:dyDescent="0.25">
      <c r="A185" s="79">
        <v>686</v>
      </c>
      <c r="B185" s="46">
        <v>2000056113954</v>
      </c>
      <c r="C185" s="79">
        <v>786</v>
      </c>
      <c r="D185" s="46">
        <v>2000056113963</v>
      </c>
      <c r="E185" s="186" t="s">
        <v>347</v>
      </c>
      <c r="F185" s="50">
        <v>0</v>
      </c>
      <c r="G185" s="51">
        <v>3.98</v>
      </c>
      <c r="H185" s="51">
        <v>1.19</v>
      </c>
      <c r="I185" s="51">
        <v>1.19</v>
      </c>
      <c r="J185" s="52">
        <v>0</v>
      </c>
      <c r="K185" s="53">
        <v>435.23</v>
      </c>
      <c r="L185" s="53">
        <v>0.05</v>
      </c>
      <c r="M185" s="53">
        <v>0.05</v>
      </c>
    </row>
    <row r="186" spans="1:13" ht="15" customHeight="1" x14ac:dyDescent="0.25">
      <c r="A186" s="79">
        <v>687</v>
      </c>
      <c r="B186" s="46">
        <v>2000056138132</v>
      </c>
      <c r="C186" s="79">
        <v>787</v>
      </c>
      <c r="D186" s="46">
        <v>2000056138160</v>
      </c>
      <c r="E186" s="186" t="s">
        <v>348</v>
      </c>
      <c r="F186" s="50">
        <v>0</v>
      </c>
      <c r="G186" s="51">
        <v>1.46</v>
      </c>
      <c r="H186" s="51">
        <v>1.1200000000000001</v>
      </c>
      <c r="I186" s="51">
        <v>1.1200000000000001</v>
      </c>
      <c r="J186" s="52">
        <v>0</v>
      </c>
      <c r="K186" s="53">
        <v>437.75</v>
      </c>
      <c r="L186" s="53">
        <v>0.05</v>
      </c>
      <c r="M186" s="53">
        <v>0.05</v>
      </c>
    </row>
    <row r="187" spans="1:13" ht="15" customHeight="1" x14ac:dyDescent="0.25">
      <c r="A187" s="79">
        <v>688</v>
      </c>
      <c r="B187" s="46">
        <v>2000056167913</v>
      </c>
      <c r="C187" s="79">
        <v>788</v>
      </c>
      <c r="D187" s="46">
        <v>2000056167922</v>
      </c>
      <c r="E187" s="186" t="s">
        <v>349</v>
      </c>
      <c r="F187" s="50">
        <v>0.63700000000000001</v>
      </c>
      <c r="G187" s="51">
        <v>0.62</v>
      </c>
      <c r="H187" s="51">
        <v>1.82</v>
      </c>
      <c r="I187" s="51">
        <v>1.82</v>
      </c>
      <c r="J187" s="52">
        <v>0</v>
      </c>
      <c r="K187" s="53">
        <v>298.89</v>
      </c>
      <c r="L187" s="53">
        <v>0.05</v>
      </c>
      <c r="M187" s="53">
        <v>0.05</v>
      </c>
    </row>
    <row r="188" spans="1:13" ht="15" customHeight="1" x14ac:dyDescent="0.25">
      <c r="A188" s="79">
        <v>525</v>
      </c>
      <c r="B188" s="46">
        <v>2000056537756</v>
      </c>
      <c r="C188" s="79">
        <v>956</v>
      </c>
      <c r="D188" s="46">
        <v>2000056537783</v>
      </c>
      <c r="E188" s="186" t="s">
        <v>350</v>
      </c>
      <c r="F188" s="50">
        <v>0.42799999999999999</v>
      </c>
      <c r="G188" s="51">
        <v>19.64</v>
      </c>
      <c r="H188" s="51">
        <v>0.95</v>
      </c>
      <c r="I188" s="51">
        <v>0.95</v>
      </c>
      <c r="J188" s="52">
        <v>0</v>
      </c>
      <c r="K188" s="53">
        <v>3469.09</v>
      </c>
      <c r="L188" s="53">
        <v>0.05</v>
      </c>
      <c r="M188" s="53">
        <v>0.05</v>
      </c>
    </row>
    <row r="189" spans="1:13" ht="15" customHeight="1" x14ac:dyDescent="0.25">
      <c r="A189" s="79">
        <v>689</v>
      </c>
      <c r="B189" s="46">
        <v>2000055874960</v>
      </c>
      <c r="C189" s="79">
        <v>789</v>
      </c>
      <c r="D189" s="46">
        <v>2000055874979</v>
      </c>
      <c r="E189" s="186" t="s">
        <v>351</v>
      </c>
      <c r="F189" s="50">
        <v>0</v>
      </c>
      <c r="G189" s="51">
        <v>3982.33</v>
      </c>
      <c r="H189" s="51">
        <v>1.4</v>
      </c>
      <c r="I189" s="51">
        <v>1.4</v>
      </c>
      <c r="J189" s="52">
        <v>0</v>
      </c>
      <c r="K189" s="53">
        <v>8536.98</v>
      </c>
      <c r="L189" s="53">
        <v>0.05</v>
      </c>
      <c r="M189" s="53">
        <v>0.05</v>
      </c>
    </row>
    <row r="190" spans="1:13" ht="15" customHeight="1" x14ac:dyDescent="0.25">
      <c r="A190" s="79">
        <v>690</v>
      </c>
      <c r="B190" s="46">
        <v>2000056147225</v>
      </c>
      <c r="C190" s="79">
        <v>790</v>
      </c>
      <c r="D190" s="46">
        <v>2000056147261</v>
      </c>
      <c r="E190" s="186" t="s">
        <v>352</v>
      </c>
      <c r="F190" s="50">
        <v>0</v>
      </c>
      <c r="G190" s="51">
        <v>5.37</v>
      </c>
      <c r="H190" s="51">
        <v>0.79</v>
      </c>
      <c r="I190" s="51">
        <v>0.79</v>
      </c>
      <c r="J190" s="52">
        <v>0</v>
      </c>
      <c r="K190" s="53">
        <v>895.29</v>
      </c>
      <c r="L190" s="53">
        <v>0.05</v>
      </c>
      <c r="M190" s="53">
        <v>0.05</v>
      </c>
    </row>
    <row r="191" spans="1:13" ht="207.65" customHeight="1" x14ac:dyDescent="0.25">
      <c r="A191" s="79">
        <v>691</v>
      </c>
      <c r="B191" s="46">
        <v>2000055932200</v>
      </c>
      <c r="C191" s="79">
        <v>791</v>
      </c>
      <c r="D191" s="46">
        <v>2000055932238</v>
      </c>
      <c r="E191" s="186" t="s">
        <v>353</v>
      </c>
      <c r="F191" s="50">
        <v>0</v>
      </c>
      <c r="G191" s="51">
        <v>0.88</v>
      </c>
      <c r="H191" s="51">
        <v>3.18</v>
      </c>
      <c r="I191" s="51">
        <v>3.18</v>
      </c>
      <c r="J191" s="52">
        <v>0</v>
      </c>
      <c r="K191" s="53">
        <v>438.33</v>
      </c>
      <c r="L191" s="53">
        <v>0.05</v>
      </c>
      <c r="M191" s="53">
        <v>0.05</v>
      </c>
    </row>
    <row r="192" spans="1:13" ht="206.5" customHeight="1" x14ac:dyDescent="0.25">
      <c r="A192" s="79">
        <v>729</v>
      </c>
      <c r="B192" s="46" t="s">
        <v>354</v>
      </c>
      <c r="C192" s="79"/>
      <c r="D192" s="46"/>
      <c r="E192" s="186" t="s">
        <v>355</v>
      </c>
      <c r="F192" s="50">
        <v>1.256</v>
      </c>
      <c r="G192" s="51">
        <v>117872.32000000001</v>
      </c>
      <c r="H192" s="51">
        <v>1.32</v>
      </c>
      <c r="I192" s="51">
        <v>1.32</v>
      </c>
      <c r="J192" s="52">
        <v>0</v>
      </c>
      <c r="K192" s="53">
        <v>0</v>
      </c>
      <c r="L192" s="53">
        <v>0</v>
      </c>
      <c r="M192" s="53">
        <v>0</v>
      </c>
    </row>
    <row r="193" spans="1:13" ht="15" customHeight="1" x14ac:dyDescent="0.25">
      <c r="A193" s="79">
        <v>527</v>
      </c>
      <c r="B193" s="46">
        <v>2000056441375</v>
      </c>
      <c r="C193" s="79">
        <v>962</v>
      </c>
      <c r="D193" s="46">
        <v>2000056441384</v>
      </c>
      <c r="E193" s="186" t="s">
        <v>356</v>
      </c>
      <c r="F193" s="50">
        <v>0</v>
      </c>
      <c r="G193" s="51">
        <v>4.7699999999999996</v>
      </c>
      <c r="H193" s="51">
        <v>0.57999999999999996</v>
      </c>
      <c r="I193" s="51">
        <v>0.57999999999999996</v>
      </c>
      <c r="J193" s="52">
        <v>0</v>
      </c>
      <c r="K193" s="53">
        <v>517.15</v>
      </c>
      <c r="L193" s="53">
        <v>0.05</v>
      </c>
      <c r="M193" s="53">
        <v>0.05</v>
      </c>
    </row>
    <row r="194" spans="1:13" ht="15" customHeight="1" x14ac:dyDescent="0.25">
      <c r="A194" s="79">
        <v>692</v>
      </c>
      <c r="B194" s="46">
        <v>2000056204956</v>
      </c>
      <c r="C194" s="79">
        <v>792</v>
      </c>
      <c r="D194" s="46">
        <v>2000056204965</v>
      </c>
      <c r="E194" s="186" t="s">
        <v>357</v>
      </c>
      <c r="F194" s="50">
        <v>0</v>
      </c>
      <c r="G194" s="51">
        <v>52.72</v>
      </c>
      <c r="H194" s="51">
        <v>0.91</v>
      </c>
      <c r="I194" s="51">
        <v>0.91</v>
      </c>
      <c r="J194" s="52">
        <v>0</v>
      </c>
      <c r="K194" s="53">
        <v>6150.33</v>
      </c>
      <c r="L194" s="53">
        <v>0.05</v>
      </c>
      <c r="M194" s="53">
        <v>0.05</v>
      </c>
    </row>
    <row r="195" spans="1:13" ht="15" customHeight="1" x14ac:dyDescent="0.25">
      <c r="A195" s="79">
        <v>897</v>
      </c>
      <c r="B195" s="46" t="s">
        <v>290</v>
      </c>
      <c r="C195" s="79">
        <v>933</v>
      </c>
      <c r="D195" s="46" t="s">
        <v>290</v>
      </c>
      <c r="E195" s="186" t="s">
        <v>358</v>
      </c>
      <c r="F195" s="50">
        <v>0</v>
      </c>
      <c r="G195" s="51">
        <v>3.98</v>
      </c>
      <c r="H195" s="51">
        <v>0.77</v>
      </c>
      <c r="I195" s="51">
        <v>0.77</v>
      </c>
      <c r="J195" s="52">
        <v>0</v>
      </c>
      <c r="K195" s="53">
        <v>435.23</v>
      </c>
      <c r="L195" s="53">
        <v>0.05</v>
      </c>
      <c r="M195" s="53">
        <v>0.05</v>
      </c>
    </row>
    <row r="196" spans="1:13" ht="15" customHeight="1" x14ac:dyDescent="0.25">
      <c r="A196" s="79">
        <v>528</v>
      </c>
      <c r="B196" s="46">
        <v>2000056213152</v>
      </c>
      <c r="C196" s="79">
        <v>618</v>
      </c>
      <c r="D196" s="46">
        <v>2000056439613</v>
      </c>
      <c r="E196" s="186" t="s">
        <v>359</v>
      </c>
      <c r="F196" s="50">
        <v>0</v>
      </c>
      <c r="G196" s="51">
        <v>7.13</v>
      </c>
      <c r="H196" s="51">
        <v>0.92</v>
      </c>
      <c r="I196" s="51">
        <v>0.92</v>
      </c>
      <c r="J196" s="52">
        <v>0</v>
      </c>
      <c r="K196" s="53">
        <v>1938.69</v>
      </c>
      <c r="L196" s="53">
        <v>0.05</v>
      </c>
      <c r="M196" s="53">
        <v>0.05</v>
      </c>
    </row>
    <row r="197" spans="1:13" ht="15" customHeight="1" x14ac:dyDescent="0.25">
      <c r="A197" s="79">
        <v>693</v>
      </c>
      <c r="B197" s="46">
        <v>2000056147396</v>
      </c>
      <c r="C197" s="79">
        <v>793</v>
      </c>
      <c r="D197" s="46">
        <v>2000056147401</v>
      </c>
      <c r="E197" s="186" t="s">
        <v>360</v>
      </c>
      <c r="F197" s="50">
        <v>0.63900000000000001</v>
      </c>
      <c r="G197" s="51">
        <v>1.39</v>
      </c>
      <c r="H197" s="51">
        <v>1.49</v>
      </c>
      <c r="I197" s="51">
        <v>1.49</v>
      </c>
      <c r="J197" s="52">
        <v>0</v>
      </c>
      <c r="K197" s="53">
        <v>437.82</v>
      </c>
      <c r="L197" s="53">
        <v>0.05</v>
      </c>
      <c r="M197" s="53">
        <v>0.05</v>
      </c>
    </row>
    <row r="198" spans="1:13" ht="15" customHeight="1" x14ac:dyDescent="0.25">
      <c r="A198" s="79">
        <v>529</v>
      </c>
      <c r="B198" s="46">
        <v>2000056359669</v>
      </c>
      <c r="C198" s="79">
        <v>989</v>
      </c>
      <c r="D198" s="46">
        <v>2000056359863</v>
      </c>
      <c r="E198" s="186" t="s">
        <v>361</v>
      </c>
      <c r="F198" s="50">
        <v>0</v>
      </c>
      <c r="G198" s="51">
        <v>21.49</v>
      </c>
      <c r="H198" s="51">
        <v>0.96</v>
      </c>
      <c r="I198" s="51">
        <v>0.96</v>
      </c>
      <c r="J198" s="52">
        <v>0</v>
      </c>
      <c r="K198" s="53">
        <v>3007.97</v>
      </c>
      <c r="L198" s="53">
        <v>0.05</v>
      </c>
      <c r="M198" s="53">
        <v>0.05</v>
      </c>
    </row>
    <row r="199" spans="1:13" ht="15" customHeight="1" x14ac:dyDescent="0.25">
      <c r="A199" s="79">
        <v>694</v>
      </c>
      <c r="B199" s="46">
        <v>2000056202391</v>
      </c>
      <c r="C199" s="79">
        <v>794</v>
      </c>
      <c r="D199" s="46">
        <v>2000056202407</v>
      </c>
      <c r="E199" s="186" t="s">
        <v>362</v>
      </c>
      <c r="F199" s="50">
        <v>1.2729999999999999</v>
      </c>
      <c r="G199" s="51">
        <v>16.95</v>
      </c>
      <c r="H199" s="51">
        <v>0.59</v>
      </c>
      <c r="I199" s="51">
        <v>0.59</v>
      </c>
      <c r="J199" s="52">
        <v>0</v>
      </c>
      <c r="K199" s="53">
        <v>1588.96</v>
      </c>
      <c r="L199" s="53">
        <v>0.05</v>
      </c>
      <c r="M199" s="53">
        <v>0.05</v>
      </c>
    </row>
    <row r="200" spans="1:13" ht="15" customHeight="1" x14ac:dyDescent="0.25">
      <c r="A200" s="79">
        <v>585</v>
      </c>
      <c r="B200" s="46">
        <v>2000056452109</v>
      </c>
      <c r="C200" s="79">
        <v>963</v>
      </c>
      <c r="D200" s="46">
        <v>2000056452118</v>
      </c>
      <c r="E200" s="186" t="s">
        <v>363</v>
      </c>
      <c r="F200" s="50">
        <v>0</v>
      </c>
      <c r="G200" s="51">
        <v>7.98</v>
      </c>
      <c r="H200" s="51">
        <v>0.81</v>
      </c>
      <c r="I200" s="51">
        <v>0.81</v>
      </c>
      <c r="J200" s="52">
        <v>0</v>
      </c>
      <c r="K200" s="53">
        <v>596.66</v>
      </c>
      <c r="L200" s="53">
        <v>0.05</v>
      </c>
      <c r="M200" s="53">
        <v>0.05</v>
      </c>
    </row>
    <row r="201" spans="1:13" ht="15" customHeight="1" x14ac:dyDescent="0.25">
      <c r="A201" s="79">
        <v>695</v>
      </c>
      <c r="B201" s="46">
        <v>2000056186400</v>
      </c>
      <c r="C201" s="79">
        <v>795</v>
      </c>
      <c r="D201" s="46">
        <v>2000056186438</v>
      </c>
      <c r="E201" s="186" t="s">
        <v>364</v>
      </c>
      <c r="F201" s="50">
        <v>0</v>
      </c>
      <c r="G201" s="51">
        <v>36.58</v>
      </c>
      <c r="H201" s="51">
        <v>0.82</v>
      </c>
      <c r="I201" s="51">
        <v>0.82</v>
      </c>
      <c r="J201" s="52">
        <v>0</v>
      </c>
      <c r="K201" s="53">
        <v>7516</v>
      </c>
      <c r="L201" s="53">
        <v>0.05</v>
      </c>
      <c r="M201" s="53">
        <v>0.05</v>
      </c>
    </row>
    <row r="202" spans="1:13" ht="15" customHeight="1" x14ac:dyDescent="0.25">
      <c r="A202" s="79">
        <v>696</v>
      </c>
      <c r="B202" s="46">
        <v>2000056166440</v>
      </c>
      <c r="C202" s="79">
        <v>796</v>
      </c>
      <c r="D202" s="46">
        <v>2000056166469</v>
      </c>
      <c r="E202" s="186" t="s">
        <v>365</v>
      </c>
      <c r="F202" s="50">
        <v>0</v>
      </c>
      <c r="G202" s="51">
        <v>45.52</v>
      </c>
      <c r="H202" s="51">
        <v>1.24</v>
      </c>
      <c r="I202" s="51">
        <v>1.24</v>
      </c>
      <c r="J202" s="52">
        <v>0</v>
      </c>
      <c r="K202" s="53">
        <v>3641.29</v>
      </c>
      <c r="L202" s="53">
        <v>0.05</v>
      </c>
      <c r="M202" s="53">
        <v>0.05</v>
      </c>
    </row>
    <row r="203" spans="1:13" ht="15" customHeight="1" x14ac:dyDescent="0.25">
      <c r="A203" s="79" t="s">
        <v>366</v>
      </c>
      <c r="B203" s="46">
        <v>2000056792652</v>
      </c>
      <c r="C203" s="79" t="s">
        <v>367</v>
      </c>
      <c r="D203" s="46">
        <v>2000056792661</v>
      </c>
      <c r="E203" s="186" t="s">
        <v>368</v>
      </c>
      <c r="F203" s="50">
        <v>0</v>
      </c>
      <c r="G203" s="51">
        <v>2.34</v>
      </c>
      <c r="H203" s="51">
        <v>1.26</v>
      </c>
      <c r="I203" s="51">
        <v>1.26</v>
      </c>
      <c r="J203" s="52">
        <v>0</v>
      </c>
      <c r="K203" s="53">
        <v>560.94000000000005</v>
      </c>
      <c r="L203" s="53">
        <v>0.05</v>
      </c>
      <c r="M203" s="53">
        <v>0.05</v>
      </c>
    </row>
    <row r="204" spans="1:13" ht="15" customHeight="1" x14ac:dyDescent="0.25">
      <c r="A204" s="79">
        <v>595</v>
      </c>
      <c r="B204" s="46">
        <v>2000056384832</v>
      </c>
      <c r="C204" s="79">
        <v>980</v>
      </c>
      <c r="D204" s="46">
        <v>2000056384850</v>
      </c>
      <c r="E204" s="186" t="s">
        <v>369</v>
      </c>
      <c r="F204" s="50">
        <v>0</v>
      </c>
      <c r="G204" s="51">
        <v>15.84</v>
      </c>
      <c r="H204" s="51">
        <v>0.52</v>
      </c>
      <c r="I204" s="51">
        <v>0.52</v>
      </c>
      <c r="J204" s="52">
        <v>0</v>
      </c>
      <c r="K204" s="53">
        <v>522.63</v>
      </c>
      <c r="L204" s="53">
        <v>0.05</v>
      </c>
      <c r="M204" s="53">
        <v>0.05</v>
      </c>
    </row>
    <row r="205" spans="1:13" ht="15" customHeight="1" x14ac:dyDescent="0.25">
      <c r="A205" s="79">
        <v>655</v>
      </c>
      <c r="B205" s="46">
        <v>2000056536112</v>
      </c>
      <c r="C205" s="79">
        <v>955</v>
      </c>
      <c r="D205" s="46">
        <v>2000056536121</v>
      </c>
      <c r="E205" s="186" t="s">
        <v>370</v>
      </c>
      <c r="F205" s="50">
        <v>0</v>
      </c>
      <c r="G205" s="51">
        <v>11.27</v>
      </c>
      <c r="H205" s="51">
        <v>0.73</v>
      </c>
      <c r="I205" s="51">
        <v>0.73</v>
      </c>
      <c r="J205" s="52">
        <v>0</v>
      </c>
      <c r="K205" s="53">
        <v>2618.16</v>
      </c>
      <c r="L205" s="53">
        <v>0.05</v>
      </c>
      <c r="M205" s="53">
        <v>0.05</v>
      </c>
    </row>
    <row r="206" spans="1:13" ht="15" customHeight="1" x14ac:dyDescent="0.25">
      <c r="A206" s="79">
        <v>657</v>
      </c>
      <c r="B206" s="46">
        <v>2000056456256</v>
      </c>
      <c r="C206" s="79">
        <v>957</v>
      </c>
      <c r="D206" s="46">
        <v>2000056456265</v>
      </c>
      <c r="E206" s="186" t="s">
        <v>371</v>
      </c>
      <c r="F206" s="50">
        <v>0</v>
      </c>
      <c r="G206" s="51">
        <v>27.23</v>
      </c>
      <c r="H206" s="51">
        <v>0.43</v>
      </c>
      <c r="I206" s="51">
        <v>0.43</v>
      </c>
      <c r="J206" s="52">
        <v>0</v>
      </c>
      <c r="K206" s="53">
        <v>272.27999999999997</v>
      </c>
      <c r="L206" s="53">
        <v>0.05</v>
      </c>
      <c r="M206" s="53">
        <v>0.05</v>
      </c>
    </row>
    <row r="207" spans="1:13" ht="15" customHeight="1" x14ac:dyDescent="0.25">
      <c r="A207" s="79">
        <v>659</v>
      </c>
      <c r="B207" s="46">
        <v>2000056439998</v>
      </c>
      <c r="C207" s="79">
        <v>999</v>
      </c>
      <c r="D207" s="46">
        <v>2000056440006</v>
      </c>
      <c r="E207" s="186" t="s">
        <v>372</v>
      </c>
      <c r="F207" s="50">
        <v>0</v>
      </c>
      <c r="G207" s="51">
        <v>4.21</v>
      </c>
      <c r="H207" s="51">
        <v>0.62</v>
      </c>
      <c r="I207" s="51">
        <v>0.62</v>
      </c>
      <c r="J207" s="52">
        <v>0</v>
      </c>
      <c r="K207" s="53">
        <v>394.58</v>
      </c>
      <c r="L207" s="53">
        <v>0.05</v>
      </c>
      <c r="M207" s="53">
        <v>0.05</v>
      </c>
    </row>
    <row r="208" spans="1:13" ht="15" customHeight="1" x14ac:dyDescent="0.25">
      <c r="A208" s="79">
        <v>660</v>
      </c>
      <c r="B208" s="46">
        <v>2000056420339</v>
      </c>
      <c r="C208" s="79">
        <v>450</v>
      </c>
      <c r="D208" s="46">
        <v>2000056420348</v>
      </c>
      <c r="E208" s="186" t="s">
        <v>373</v>
      </c>
      <c r="F208" s="50">
        <v>1.268</v>
      </c>
      <c r="G208" s="51">
        <v>7.56</v>
      </c>
      <c r="H208" s="51">
        <v>0.62</v>
      </c>
      <c r="I208" s="51">
        <v>0.62</v>
      </c>
      <c r="J208" s="52">
        <v>0</v>
      </c>
      <c r="K208" s="53">
        <v>514.36</v>
      </c>
      <c r="L208" s="53">
        <v>0.05</v>
      </c>
      <c r="M208" s="53">
        <v>0.05</v>
      </c>
    </row>
    <row r="209" spans="1:13" ht="15" customHeight="1" x14ac:dyDescent="0.25">
      <c r="A209" s="79">
        <v>697</v>
      </c>
      <c r="B209" s="46">
        <v>2000056202416</v>
      </c>
      <c r="C209" s="79">
        <v>797</v>
      </c>
      <c r="D209" s="46">
        <v>2000056202425</v>
      </c>
      <c r="E209" s="186" t="s">
        <v>374</v>
      </c>
      <c r="F209" s="50">
        <v>2.218</v>
      </c>
      <c r="G209" s="51">
        <v>9.8800000000000008</v>
      </c>
      <c r="H209" s="51">
        <v>1.04</v>
      </c>
      <c r="I209" s="51">
        <v>1.04</v>
      </c>
      <c r="J209" s="52">
        <v>0</v>
      </c>
      <c r="K209" s="53">
        <v>760.18</v>
      </c>
      <c r="L209" s="53">
        <v>0.05</v>
      </c>
      <c r="M209" s="53">
        <v>0.05</v>
      </c>
    </row>
    <row r="210" spans="1:13" ht="15" customHeight="1" x14ac:dyDescent="0.25">
      <c r="A210" s="79">
        <v>897</v>
      </c>
      <c r="B210" s="46">
        <v>2000060046760</v>
      </c>
      <c r="C210" s="79">
        <v>933</v>
      </c>
      <c r="D210" s="46">
        <v>2000060046797</v>
      </c>
      <c r="E210" s="186" t="s">
        <v>375</v>
      </c>
      <c r="F210" s="50">
        <v>0</v>
      </c>
      <c r="G210" s="51">
        <v>71.44</v>
      </c>
      <c r="H210" s="51">
        <v>0.71</v>
      </c>
      <c r="I210" s="51">
        <v>0.71</v>
      </c>
      <c r="J210" s="52">
        <v>0</v>
      </c>
      <c r="K210" s="53">
        <v>14860.07</v>
      </c>
      <c r="L210" s="53">
        <v>0.05</v>
      </c>
      <c r="M210" s="53">
        <v>0.05</v>
      </c>
    </row>
    <row r="211" spans="1:13" ht="15" customHeight="1" x14ac:dyDescent="0.25">
      <c r="A211" s="79">
        <v>669</v>
      </c>
      <c r="B211" s="46">
        <v>2000056532456</v>
      </c>
      <c r="C211" s="79">
        <v>369</v>
      </c>
      <c r="D211" s="46">
        <v>2000056532483</v>
      </c>
      <c r="E211" s="186" t="s">
        <v>376</v>
      </c>
      <c r="F211" s="50">
        <v>0</v>
      </c>
      <c r="G211" s="51">
        <v>12.52</v>
      </c>
      <c r="H211" s="51">
        <v>0.55000000000000004</v>
      </c>
      <c r="I211" s="51">
        <v>0.55000000000000004</v>
      </c>
      <c r="J211" s="52">
        <v>0</v>
      </c>
      <c r="K211" s="53">
        <v>550.76</v>
      </c>
      <c r="L211" s="53">
        <v>0.05</v>
      </c>
      <c r="M211" s="53">
        <v>0.05</v>
      </c>
    </row>
    <row r="212" spans="1:13" ht="15" customHeight="1" x14ac:dyDescent="0.25">
      <c r="A212" s="79">
        <v>7311</v>
      </c>
      <c r="B212" s="46">
        <v>7311</v>
      </c>
      <c r="C212" s="79">
        <v>7310</v>
      </c>
      <c r="D212" s="46">
        <v>7310</v>
      </c>
      <c r="E212" s="186" t="s">
        <v>377</v>
      </c>
      <c r="F212" s="50">
        <v>0.73099999999999998</v>
      </c>
      <c r="G212" s="51">
        <v>79.69</v>
      </c>
      <c r="H212" s="51">
        <v>7.4</v>
      </c>
      <c r="I212" s="51">
        <v>7.4</v>
      </c>
      <c r="J212" s="52">
        <v>-10.455</v>
      </c>
      <c r="K212" s="53">
        <v>1195.3599999999999</v>
      </c>
      <c r="L212" s="53">
        <v>0.05</v>
      </c>
      <c r="M212" s="53">
        <v>0.05</v>
      </c>
    </row>
    <row r="213" spans="1:13" ht="15" customHeight="1" x14ac:dyDescent="0.25">
      <c r="A213" s="79">
        <v>698</v>
      </c>
      <c r="B213" s="46">
        <v>2000056199613</v>
      </c>
      <c r="C213" s="79">
        <v>798</v>
      </c>
      <c r="D213" s="46">
        <v>2000056199701</v>
      </c>
      <c r="E213" s="186" t="s">
        <v>378</v>
      </c>
      <c r="F213" s="50">
        <v>0</v>
      </c>
      <c r="G213" s="51">
        <v>90.6</v>
      </c>
      <c r="H213" s="51">
        <v>0.44</v>
      </c>
      <c r="I213" s="51">
        <v>0.44</v>
      </c>
      <c r="J213" s="52">
        <v>0</v>
      </c>
      <c r="K213" s="53">
        <v>679.47</v>
      </c>
      <c r="L213" s="53">
        <v>0.05</v>
      </c>
      <c r="M213" s="53">
        <v>0.05</v>
      </c>
    </row>
    <row r="214" spans="1:13" ht="32.15" customHeight="1" x14ac:dyDescent="0.25">
      <c r="A214" s="79">
        <v>699</v>
      </c>
      <c r="B214" s="46">
        <v>2000056191526</v>
      </c>
      <c r="C214" s="79">
        <v>799</v>
      </c>
      <c r="D214" s="46">
        <v>2000056191535</v>
      </c>
      <c r="E214" s="186" t="s">
        <v>379</v>
      </c>
      <c r="F214" s="50">
        <v>0</v>
      </c>
      <c r="G214" s="51">
        <v>31.09</v>
      </c>
      <c r="H214" s="51">
        <v>1.71</v>
      </c>
      <c r="I214" s="51">
        <v>1.71</v>
      </c>
      <c r="J214" s="52">
        <v>0</v>
      </c>
      <c r="K214" s="53">
        <v>9359.9599999999991</v>
      </c>
      <c r="L214" s="53">
        <v>0.05</v>
      </c>
      <c r="M214" s="53">
        <v>0.05</v>
      </c>
    </row>
    <row r="215" spans="1:13" ht="25" x14ac:dyDescent="0.25">
      <c r="A215" s="79">
        <v>703</v>
      </c>
      <c r="B215" s="46" t="s">
        <v>380</v>
      </c>
      <c r="C215" s="79"/>
      <c r="D215" s="46"/>
      <c r="E215" s="186" t="s">
        <v>381</v>
      </c>
      <c r="F215" s="50">
        <v>0</v>
      </c>
      <c r="G215" s="51">
        <v>67433.25</v>
      </c>
      <c r="H215" s="51">
        <v>0.64</v>
      </c>
      <c r="I215" s="51">
        <v>0.64</v>
      </c>
      <c r="J215" s="52">
        <v>0</v>
      </c>
      <c r="K215" s="53">
        <v>0</v>
      </c>
      <c r="L215" s="53">
        <v>0</v>
      </c>
      <c r="M215" s="53">
        <v>0</v>
      </c>
    </row>
    <row r="216" spans="1:13" ht="15" customHeight="1" x14ac:dyDescent="0.25">
      <c r="A216" s="79">
        <v>730</v>
      </c>
      <c r="B216" s="46">
        <v>2000056058754</v>
      </c>
      <c r="C216" s="79">
        <v>741</v>
      </c>
      <c r="D216" s="46">
        <v>2000056058763</v>
      </c>
      <c r="E216" s="186" t="s">
        <v>382</v>
      </c>
      <c r="F216" s="50">
        <v>0</v>
      </c>
      <c r="G216" s="51">
        <v>2.17</v>
      </c>
      <c r="H216" s="51">
        <v>1.63</v>
      </c>
      <c r="I216" s="51">
        <v>1.63</v>
      </c>
      <c r="J216" s="52">
        <v>0</v>
      </c>
      <c r="K216" s="53">
        <v>95.42</v>
      </c>
      <c r="L216" s="53">
        <v>0.05</v>
      </c>
      <c r="M216" s="53">
        <v>0.05</v>
      </c>
    </row>
    <row r="217" spans="1:13" ht="15" customHeight="1" x14ac:dyDescent="0.25">
      <c r="A217" s="79">
        <v>731</v>
      </c>
      <c r="B217" s="46">
        <v>2000056151106</v>
      </c>
      <c r="C217" s="79">
        <v>742</v>
      </c>
      <c r="D217" s="46">
        <v>2000056151115</v>
      </c>
      <c r="E217" s="186" t="s">
        <v>383</v>
      </c>
      <c r="F217" s="50">
        <v>0</v>
      </c>
      <c r="G217" s="51">
        <v>2640.46</v>
      </c>
      <c r="H217" s="51">
        <v>0.5</v>
      </c>
      <c r="I217" s="51">
        <v>0.5</v>
      </c>
      <c r="J217" s="52">
        <v>0</v>
      </c>
      <c r="K217" s="53">
        <v>60.41</v>
      </c>
      <c r="L217" s="53">
        <v>0.05</v>
      </c>
      <c r="M217" s="53">
        <v>0.05</v>
      </c>
    </row>
    <row r="218" spans="1:13" ht="15" customHeight="1" x14ac:dyDescent="0.25">
      <c r="A218" s="79">
        <v>732</v>
      </c>
      <c r="B218" s="46">
        <v>2000056098818</v>
      </c>
      <c r="C218" s="79">
        <v>743</v>
      </c>
      <c r="D218" s="46">
        <v>2000056098827</v>
      </c>
      <c r="E218" s="186" t="s">
        <v>384</v>
      </c>
      <c r="F218" s="50">
        <v>0</v>
      </c>
      <c r="G218" s="51">
        <v>1.91</v>
      </c>
      <c r="H218" s="51">
        <v>0.61</v>
      </c>
      <c r="I218" s="51">
        <v>0.61</v>
      </c>
      <c r="J218" s="52">
        <v>0</v>
      </c>
      <c r="K218" s="53">
        <v>95.68</v>
      </c>
      <c r="L218" s="53">
        <v>0.05</v>
      </c>
      <c r="M218" s="53">
        <v>0.05</v>
      </c>
    </row>
    <row r="219" spans="1:13" ht="15" customHeight="1" x14ac:dyDescent="0.25">
      <c r="A219" s="79">
        <v>673</v>
      </c>
      <c r="B219" s="46">
        <v>2000056551324</v>
      </c>
      <c r="C219" s="79">
        <v>403</v>
      </c>
      <c r="D219" s="46">
        <v>2000056551333</v>
      </c>
      <c r="E219" s="186" t="s">
        <v>385</v>
      </c>
      <c r="F219" s="50">
        <v>2.1280000000000001</v>
      </c>
      <c r="G219" s="51">
        <v>26.91</v>
      </c>
      <c r="H219" s="51">
        <v>0.51</v>
      </c>
      <c r="I219" s="51">
        <v>0.51</v>
      </c>
      <c r="J219" s="52">
        <v>0</v>
      </c>
      <c r="K219" s="53">
        <v>1291.68</v>
      </c>
      <c r="L219" s="53">
        <v>0.05</v>
      </c>
      <c r="M219" s="53">
        <v>0.05</v>
      </c>
    </row>
    <row r="220" spans="1:13" ht="15" customHeight="1" x14ac:dyDescent="0.25">
      <c r="A220" s="79">
        <v>721</v>
      </c>
      <c r="B220" s="46">
        <v>2000056562292</v>
      </c>
      <c r="C220" s="79">
        <v>451</v>
      </c>
      <c r="D220" s="46">
        <v>2000056562317</v>
      </c>
      <c r="E220" s="186" t="s">
        <v>386</v>
      </c>
      <c r="F220" s="50">
        <v>0</v>
      </c>
      <c r="G220" s="51">
        <v>483.09</v>
      </c>
      <c r="H220" s="51">
        <v>0.44</v>
      </c>
      <c r="I220" s="51">
        <v>0.44</v>
      </c>
      <c r="J220" s="52">
        <v>0</v>
      </c>
      <c r="K220" s="53">
        <v>4048.27</v>
      </c>
      <c r="L220" s="53">
        <v>0.05</v>
      </c>
      <c r="M220" s="53">
        <v>0.05</v>
      </c>
    </row>
    <row r="221" spans="1:13" ht="15" customHeight="1" x14ac:dyDescent="0.25">
      <c r="A221" s="79">
        <v>728</v>
      </c>
      <c r="B221" s="46">
        <v>2000056194191</v>
      </c>
      <c r="C221" s="79">
        <v>978</v>
      </c>
      <c r="D221" s="46">
        <v>2000056194207</v>
      </c>
      <c r="E221" s="186" t="s">
        <v>387</v>
      </c>
      <c r="F221" s="50">
        <v>0</v>
      </c>
      <c r="G221" s="51">
        <v>4.5</v>
      </c>
      <c r="H221" s="51">
        <v>1.26</v>
      </c>
      <c r="I221" s="51">
        <v>1.26</v>
      </c>
      <c r="J221" s="52">
        <v>0</v>
      </c>
      <c r="K221" s="53">
        <v>1732.01</v>
      </c>
      <c r="L221" s="53">
        <v>0.05</v>
      </c>
      <c r="M221" s="53">
        <v>0.05</v>
      </c>
    </row>
    <row r="222" spans="1:13" ht="15" customHeight="1" x14ac:dyDescent="0.25">
      <c r="A222" s="79">
        <v>901</v>
      </c>
      <c r="B222" s="46">
        <v>2000056139215</v>
      </c>
      <c r="C222" s="79">
        <v>991</v>
      </c>
      <c r="D222" s="46">
        <v>2000056139224</v>
      </c>
      <c r="E222" s="186" t="s">
        <v>388</v>
      </c>
      <c r="F222" s="50">
        <v>0.64100000000000001</v>
      </c>
      <c r="G222" s="51">
        <v>9.85</v>
      </c>
      <c r="H222" s="51">
        <v>3.5</v>
      </c>
      <c r="I222" s="51">
        <v>3.5</v>
      </c>
      <c r="J222" s="52">
        <v>0</v>
      </c>
      <c r="K222" s="53">
        <v>5581.55</v>
      </c>
      <c r="L222" s="53">
        <v>0.05</v>
      </c>
      <c r="M222" s="53">
        <v>0.05</v>
      </c>
    </row>
    <row r="223" spans="1:13" ht="15" customHeight="1" x14ac:dyDescent="0.25">
      <c r="A223" s="79">
        <v>904</v>
      </c>
      <c r="B223" s="46">
        <v>2000056219952</v>
      </c>
      <c r="C223" s="79">
        <v>994</v>
      </c>
      <c r="D223" s="46">
        <v>2000056219980</v>
      </c>
      <c r="E223" s="186" t="s">
        <v>389</v>
      </c>
      <c r="F223" s="50">
        <v>0</v>
      </c>
      <c r="G223" s="51">
        <v>226.92</v>
      </c>
      <c r="H223" s="51">
        <v>0.72</v>
      </c>
      <c r="I223" s="51">
        <v>0.72</v>
      </c>
      <c r="J223" s="52">
        <v>0</v>
      </c>
      <c r="K223" s="53">
        <v>295</v>
      </c>
      <c r="L223" s="53">
        <v>0.05</v>
      </c>
      <c r="M223" s="53">
        <v>0.05</v>
      </c>
    </row>
    <row r="224" spans="1:13" ht="15" customHeight="1" x14ac:dyDescent="0.25">
      <c r="A224" s="79">
        <v>905</v>
      </c>
      <c r="B224" s="46">
        <v>2000056200010</v>
      </c>
      <c r="C224" s="79">
        <v>995</v>
      </c>
      <c r="D224" s="46">
        <v>2000056200029</v>
      </c>
      <c r="E224" s="186" t="s">
        <v>390</v>
      </c>
      <c r="F224" s="50">
        <v>1.2909999999999999</v>
      </c>
      <c r="G224" s="51">
        <v>3.62</v>
      </c>
      <c r="H224" s="51">
        <v>0.78</v>
      </c>
      <c r="I224" s="51">
        <v>0.78</v>
      </c>
      <c r="J224" s="52">
        <v>0</v>
      </c>
      <c r="K224" s="53">
        <v>518.30999999999995</v>
      </c>
      <c r="L224" s="53">
        <v>0.05</v>
      </c>
      <c r="M224" s="53">
        <v>0.05</v>
      </c>
    </row>
    <row r="225" spans="1:13" ht="15" customHeight="1" x14ac:dyDescent="0.25">
      <c r="A225" s="79">
        <v>906</v>
      </c>
      <c r="B225" s="46">
        <v>2000056138977</v>
      </c>
      <c r="C225" s="79">
        <v>996</v>
      </c>
      <c r="D225" s="46">
        <v>2000056139001</v>
      </c>
      <c r="E225" s="186" t="s">
        <v>391</v>
      </c>
      <c r="F225" s="50">
        <v>0</v>
      </c>
      <c r="G225" s="51">
        <v>2.88</v>
      </c>
      <c r="H225" s="51">
        <v>0.82</v>
      </c>
      <c r="I225" s="51">
        <v>0.82</v>
      </c>
      <c r="J225" s="52">
        <v>0</v>
      </c>
      <c r="K225" s="53">
        <v>519.04</v>
      </c>
      <c r="L225" s="53">
        <v>0.05</v>
      </c>
      <c r="M225" s="53">
        <v>0.05</v>
      </c>
    </row>
    <row r="226" spans="1:13" ht="15" customHeight="1" x14ac:dyDescent="0.25">
      <c r="A226" s="79">
        <v>907</v>
      </c>
      <c r="B226" s="46">
        <v>2000056212033</v>
      </c>
      <c r="C226" s="79">
        <v>997</v>
      </c>
      <c r="D226" s="46">
        <v>2000056212042</v>
      </c>
      <c r="E226" s="186" t="s">
        <v>392</v>
      </c>
      <c r="F226" s="50">
        <v>0</v>
      </c>
      <c r="G226" s="51">
        <v>44.68</v>
      </c>
      <c r="H226" s="51">
        <v>0.47</v>
      </c>
      <c r="I226" s="51">
        <v>0.47</v>
      </c>
      <c r="J226" s="52">
        <v>0</v>
      </c>
      <c r="K226" s="53">
        <v>812.45</v>
      </c>
      <c r="L226" s="53">
        <v>0.05</v>
      </c>
      <c r="M226" s="53">
        <v>0.05</v>
      </c>
    </row>
    <row r="227" spans="1:13" ht="15" customHeight="1" x14ac:dyDescent="0.25">
      <c r="A227" s="79">
        <v>908</v>
      </c>
      <c r="B227" s="46">
        <v>2000056139395</v>
      </c>
      <c r="C227" s="79">
        <v>998</v>
      </c>
      <c r="D227" s="46">
        <v>2000056139438</v>
      </c>
      <c r="E227" s="186" t="s">
        <v>393</v>
      </c>
      <c r="F227" s="50">
        <v>1.2070000000000001</v>
      </c>
      <c r="G227" s="51">
        <v>20.100000000000001</v>
      </c>
      <c r="H227" s="51">
        <v>1.53</v>
      </c>
      <c r="I227" s="51">
        <v>1.53</v>
      </c>
      <c r="J227" s="52">
        <v>0</v>
      </c>
      <c r="K227" s="53">
        <v>8542.4599999999991</v>
      </c>
      <c r="L227" s="53">
        <v>0.05</v>
      </c>
      <c r="M227" s="53">
        <v>0.05</v>
      </c>
    </row>
    <row r="228" spans="1:13" ht="15" customHeight="1" x14ac:dyDescent="0.25">
      <c r="A228" s="79">
        <v>723</v>
      </c>
      <c r="B228" s="46">
        <v>2000056530788</v>
      </c>
      <c r="C228" s="79">
        <v>953</v>
      </c>
      <c r="D228" s="46">
        <v>2000056530797</v>
      </c>
      <c r="E228" s="186" t="s">
        <v>394</v>
      </c>
      <c r="F228" s="50">
        <v>0</v>
      </c>
      <c r="G228" s="51">
        <v>125.59</v>
      </c>
      <c r="H228" s="51">
        <v>0.59</v>
      </c>
      <c r="I228" s="51">
        <v>0.59</v>
      </c>
      <c r="J228" s="52">
        <v>0</v>
      </c>
      <c r="K228" s="53">
        <v>15228.19</v>
      </c>
      <c r="L228" s="53">
        <v>0.05</v>
      </c>
      <c r="M228" s="53">
        <v>0.05</v>
      </c>
    </row>
    <row r="229" spans="1:13" ht="15" customHeight="1" x14ac:dyDescent="0.25">
      <c r="A229" s="79">
        <v>765</v>
      </c>
      <c r="B229" s="46">
        <v>2000056469176</v>
      </c>
      <c r="C229" s="79">
        <v>983</v>
      </c>
      <c r="D229" s="46">
        <v>2000056469185</v>
      </c>
      <c r="E229" s="186" t="s">
        <v>395</v>
      </c>
      <c r="F229" s="50">
        <v>0</v>
      </c>
      <c r="G229" s="51">
        <v>18.78</v>
      </c>
      <c r="H229" s="51">
        <v>0.5</v>
      </c>
      <c r="I229" s="51">
        <v>0.5</v>
      </c>
      <c r="J229" s="52">
        <v>0</v>
      </c>
      <c r="K229" s="53">
        <v>751.28</v>
      </c>
      <c r="L229" s="53">
        <v>0.05</v>
      </c>
      <c r="M229" s="53">
        <v>0.05</v>
      </c>
    </row>
    <row r="230" spans="1:13" ht="15" customHeight="1" x14ac:dyDescent="0.25">
      <c r="A230" s="79" t="s">
        <v>396</v>
      </c>
      <c r="B230" s="46">
        <v>2000056842124</v>
      </c>
      <c r="C230" s="79" t="s">
        <v>397</v>
      </c>
      <c r="D230" s="46">
        <v>2000056842133</v>
      </c>
      <c r="E230" s="186" t="s">
        <v>398</v>
      </c>
      <c r="F230" s="50">
        <v>0</v>
      </c>
      <c r="G230" s="51">
        <v>2.23</v>
      </c>
      <c r="H230" s="51">
        <v>1.07</v>
      </c>
      <c r="I230" s="51">
        <v>1.07</v>
      </c>
      <c r="J230" s="52">
        <v>0</v>
      </c>
      <c r="K230" s="53">
        <v>519.70000000000005</v>
      </c>
      <c r="L230" s="53">
        <v>0.05</v>
      </c>
      <c r="M230" s="53">
        <v>0.05</v>
      </c>
    </row>
    <row r="231" spans="1:13" ht="15" customHeight="1" x14ac:dyDescent="0.25">
      <c r="A231" s="79">
        <v>7492</v>
      </c>
      <c r="B231" s="46">
        <v>7492</v>
      </c>
      <c r="C231" s="79">
        <v>7493</v>
      </c>
      <c r="D231" s="46">
        <v>7493</v>
      </c>
      <c r="E231" s="186" t="s">
        <v>399</v>
      </c>
      <c r="F231" s="50">
        <v>1.296</v>
      </c>
      <c r="G231" s="51">
        <v>13.21</v>
      </c>
      <c r="H231" s="51">
        <v>0.5</v>
      </c>
      <c r="I231" s="51">
        <v>0.5</v>
      </c>
      <c r="J231" s="52">
        <v>0</v>
      </c>
      <c r="K231" s="53">
        <v>528.30999999999995</v>
      </c>
      <c r="L231" s="53">
        <v>0.05</v>
      </c>
      <c r="M231" s="53">
        <v>0.05</v>
      </c>
    </row>
    <row r="232" spans="1:13" ht="15" customHeight="1" x14ac:dyDescent="0.25">
      <c r="A232" s="79">
        <v>746</v>
      </c>
      <c r="B232" s="46">
        <v>2000056488513</v>
      </c>
      <c r="C232" s="79">
        <v>748</v>
      </c>
      <c r="D232" s="46">
        <v>2000056488531</v>
      </c>
      <c r="E232" s="186" t="s">
        <v>400</v>
      </c>
      <c r="F232" s="50">
        <v>0</v>
      </c>
      <c r="G232" s="51">
        <v>1.1299999999999999</v>
      </c>
      <c r="H232" s="51">
        <v>0.77</v>
      </c>
      <c r="I232" s="51">
        <v>0.77</v>
      </c>
      <c r="J232" s="52">
        <v>0</v>
      </c>
      <c r="K232" s="53">
        <v>603.51</v>
      </c>
      <c r="L232" s="53">
        <v>0.05</v>
      </c>
      <c r="M232" s="53">
        <v>0.05</v>
      </c>
    </row>
    <row r="233" spans="1:13" ht="15" customHeight="1" x14ac:dyDescent="0.25">
      <c r="A233" s="79" t="s">
        <v>401</v>
      </c>
      <c r="B233" s="46">
        <v>2000056866055</v>
      </c>
      <c r="C233" s="79" t="s">
        <v>402</v>
      </c>
      <c r="D233" s="46">
        <v>2000056866064</v>
      </c>
      <c r="E233" s="186" t="s">
        <v>403</v>
      </c>
      <c r="F233" s="50">
        <v>0</v>
      </c>
      <c r="G233" s="51">
        <v>7.97</v>
      </c>
      <c r="H233" s="51">
        <v>0.54</v>
      </c>
      <c r="I233" s="51">
        <v>0.54</v>
      </c>
      <c r="J233" s="52">
        <v>0</v>
      </c>
      <c r="K233" s="53">
        <v>513.95000000000005</v>
      </c>
      <c r="L233" s="53">
        <v>0.05</v>
      </c>
      <c r="M233" s="53">
        <v>0.05</v>
      </c>
    </row>
    <row r="234" spans="1:13" ht="15" customHeight="1" x14ac:dyDescent="0.25">
      <c r="A234" s="79" t="s">
        <v>404</v>
      </c>
      <c r="B234" s="46">
        <v>2000056872582</v>
      </c>
      <c r="C234" s="79" t="s">
        <v>405</v>
      </c>
      <c r="D234" s="46">
        <v>2000056872607</v>
      </c>
      <c r="E234" s="186" t="s">
        <v>406</v>
      </c>
      <c r="F234" s="50">
        <v>0</v>
      </c>
      <c r="G234" s="51">
        <v>12.62</v>
      </c>
      <c r="H234" s="51">
        <v>1.1499999999999999</v>
      </c>
      <c r="I234" s="51">
        <v>1.1499999999999999</v>
      </c>
      <c r="J234" s="52">
        <v>0</v>
      </c>
      <c r="K234" s="53">
        <v>1262.43</v>
      </c>
      <c r="L234" s="53">
        <v>0.05</v>
      </c>
      <c r="M234" s="53">
        <v>0.05</v>
      </c>
    </row>
    <row r="235" spans="1:13" ht="15" customHeight="1" x14ac:dyDescent="0.25">
      <c r="A235" s="79">
        <v>766</v>
      </c>
      <c r="B235" s="46">
        <v>2000056537213</v>
      </c>
      <c r="C235" s="79">
        <v>966</v>
      </c>
      <c r="D235" s="46">
        <v>2000056537222</v>
      </c>
      <c r="E235" s="186" t="s">
        <v>407</v>
      </c>
      <c r="F235" s="50">
        <v>1.288</v>
      </c>
      <c r="G235" s="51">
        <v>17.309999999999999</v>
      </c>
      <c r="H235" s="51">
        <v>0.77</v>
      </c>
      <c r="I235" s="51">
        <v>0.77</v>
      </c>
      <c r="J235" s="52">
        <v>0</v>
      </c>
      <c r="K235" s="53">
        <v>1423.17</v>
      </c>
      <c r="L235" s="53">
        <v>0.05</v>
      </c>
      <c r="M235" s="53">
        <v>0.05</v>
      </c>
    </row>
    <row r="236" spans="1:13" ht="15" customHeight="1" x14ac:dyDescent="0.25">
      <c r="A236" s="79" t="s">
        <v>408</v>
      </c>
      <c r="B236" s="46">
        <v>2000056521960</v>
      </c>
      <c r="C236" s="79" t="s">
        <v>409</v>
      </c>
      <c r="D236" s="46">
        <v>2000056522003</v>
      </c>
      <c r="E236" s="186" t="s">
        <v>410</v>
      </c>
      <c r="F236" s="50">
        <v>1.387</v>
      </c>
      <c r="G236" s="51">
        <v>12.55</v>
      </c>
      <c r="H236" s="51">
        <v>0.48</v>
      </c>
      <c r="I236" s="51">
        <v>0.48</v>
      </c>
      <c r="J236" s="52">
        <v>0</v>
      </c>
      <c r="K236" s="53">
        <v>286.95999999999998</v>
      </c>
      <c r="L236" s="53">
        <v>0.05</v>
      </c>
      <c r="M236" s="53">
        <v>0.05</v>
      </c>
    </row>
    <row r="237" spans="1:13" ht="15" customHeight="1" x14ac:dyDescent="0.25">
      <c r="A237" s="79" t="s">
        <v>411</v>
      </c>
      <c r="B237" s="46">
        <v>2000056839896</v>
      </c>
      <c r="C237" s="79" t="s">
        <v>412</v>
      </c>
      <c r="D237" s="46">
        <v>2000056839901</v>
      </c>
      <c r="E237" s="186" t="s">
        <v>413</v>
      </c>
      <c r="F237" s="50">
        <v>0.42699999999999999</v>
      </c>
      <c r="G237" s="51">
        <v>6.24</v>
      </c>
      <c r="H237" s="51">
        <v>0.71</v>
      </c>
      <c r="I237" s="51">
        <v>0.71</v>
      </c>
      <c r="J237" s="52">
        <v>0</v>
      </c>
      <c r="K237" s="53">
        <v>515.67999999999995</v>
      </c>
      <c r="L237" s="53">
        <v>0.05</v>
      </c>
      <c r="M237" s="53">
        <v>0.05</v>
      </c>
    </row>
    <row r="238" spans="1:13" ht="15" customHeight="1" x14ac:dyDescent="0.25">
      <c r="A238" s="79">
        <v>767</v>
      </c>
      <c r="B238" s="46">
        <v>2000056535670</v>
      </c>
      <c r="C238" s="79">
        <v>467</v>
      </c>
      <c r="D238" s="46">
        <v>2000056535740</v>
      </c>
      <c r="E238" s="186" t="s">
        <v>414</v>
      </c>
      <c r="F238" s="50">
        <v>0</v>
      </c>
      <c r="G238" s="51">
        <v>4.28</v>
      </c>
      <c r="H238" s="51">
        <v>0.76</v>
      </c>
      <c r="I238" s="51">
        <v>0.76</v>
      </c>
      <c r="J238" s="52">
        <v>0</v>
      </c>
      <c r="K238" s="53">
        <v>641.72</v>
      </c>
      <c r="L238" s="53">
        <v>0.05</v>
      </c>
      <c r="M238" s="53">
        <v>0.05</v>
      </c>
    </row>
    <row r="239" spans="1:13" ht="15" customHeight="1" x14ac:dyDescent="0.25">
      <c r="A239" s="79">
        <v>768</v>
      </c>
      <c r="B239" s="46">
        <v>2000056345452</v>
      </c>
      <c r="C239" s="79">
        <v>468</v>
      </c>
      <c r="D239" s="46">
        <v>2000056345461</v>
      </c>
      <c r="E239" s="186" t="s">
        <v>415</v>
      </c>
      <c r="F239" s="50">
        <v>0</v>
      </c>
      <c r="G239" s="51">
        <v>26.11</v>
      </c>
      <c r="H239" s="51">
        <v>0.48</v>
      </c>
      <c r="I239" s="51">
        <v>0.48</v>
      </c>
      <c r="J239" s="52">
        <v>0</v>
      </c>
      <c r="K239" s="53">
        <v>913.74</v>
      </c>
      <c r="L239" s="53">
        <v>0.05</v>
      </c>
      <c r="M239" s="53">
        <v>0.05</v>
      </c>
    </row>
    <row r="240" spans="1:13" ht="37" customHeight="1" x14ac:dyDescent="0.25">
      <c r="A240" s="79" t="s">
        <v>416</v>
      </c>
      <c r="B240" s="46">
        <v>2000056520910</v>
      </c>
      <c r="C240" s="79" t="s">
        <v>417</v>
      </c>
      <c r="D240" s="46">
        <v>2000056520957</v>
      </c>
      <c r="E240" s="186" t="s">
        <v>418</v>
      </c>
      <c r="F240" s="50">
        <v>1.39</v>
      </c>
      <c r="G240" s="51">
        <v>12.55</v>
      </c>
      <c r="H240" s="51">
        <v>0.46</v>
      </c>
      <c r="I240" s="51">
        <v>0.46</v>
      </c>
      <c r="J240" s="52">
        <v>0</v>
      </c>
      <c r="K240" s="53">
        <v>286.95999999999998</v>
      </c>
      <c r="L240" s="53">
        <v>0.05</v>
      </c>
      <c r="M240" s="53">
        <v>0.05</v>
      </c>
    </row>
    <row r="241" spans="1:13" ht="15" customHeight="1" x14ac:dyDescent="0.25">
      <c r="A241" s="79" t="s">
        <v>419</v>
      </c>
      <c r="B241" s="46">
        <v>2000056860080</v>
      </c>
      <c r="C241" s="79" t="s">
        <v>420</v>
      </c>
      <c r="D241" s="46">
        <v>2000056860090</v>
      </c>
      <c r="E241" s="186" t="s">
        <v>421</v>
      </c>
      <c r="F241" s="50">
        <v>1.573</v>
      </c>
      <c r="G241" s="51">
        <v>20.91</v>
      </c>
      <c r="H241" s="51">
        <v>0.56000000000000005</v>
      </c>
      <c r="I241" s="51">
        <v>0.56000000000000005</v>
      </c>
      <c r="J241" s="52">
        <v>0</v>
      </c>
      <c r="K241" s="53">
        <v>836.23</v>
      </c>
      <c r="L241" s="53">
        <v>0.05</v>
      </c>
      <c r="M241" s="53">
        <v>0.05</v>
      </c>
    </row>
    <row r="242" spans="1:13" ht="25" x14ac:dyDescent="0.25">
      <c r="A242" s="79">
        <v>769</v>
      </c>
      <c r="B242" s="46" t="s">
        <v>422</v>
      </c>
      <c r="C242" s="79">
        <v>984</v>
      </c>
      <c r="D242" s="46" t="s">
        <v>423</v>
      </c>
      <c r="E242" s="186" t="s">
        <v>424</v>
      </c>
      <c r="F242" s="50">
        <v>0</v>
      </c>
      <c r="G242" s="51">
        <v>4.22</v>
      </c>
      <c r="H242" s="51">
        <v>0.52</v>
      </c>
      <c r="I242" s="51">
        <v>0.52</v>
      </c>
      <c r="J242" s="52">
        <v>0</v>
      </c>
      <c r="K242" s="53">
        <v>295.29000000000002</v>
      </c>
      <c r="L242" s="53">
        <v>0.05</v>
      </c>
      <c r="M242" s="53">
        <v>0.05</v>
      </c>
    </row>
    <row r="243" spans="1:13" ht="15" customHeight="1" x14ac:dyDescent="0.25">
      <c r="A243" s="79" t="s">
        <v>425</v>
      </c>
      <c r="B243" s="46">
        <v>2000056865497</v>
      </c>
      <c r="C243" s="79" t="s">
        <v>426</v>
      </c>
      <c r="D243" s="46">
        <v>2000056865479</v>
      </c>
      <c r="E243" s="186" t="s">
        <v>427</v>
      </c>
      <c r="F243" s="50">
        <v>0</v>
      </c>
      <c r="G243" s="51">
        <v>20.61</v>
      </c>
      <c r="H243" s="51">
        <v>0.55000000000000004</v>
      </c>
      <c r="I243" s="51">
        <v>0.55000000000000004</v>
      </c>
      <c r="J243" s="52">
        <v>0</v>
      </c>
      <c r="K243" s="53">
        <v>749.45</v>
      </c>
      <c r="L243" s="53">
        <v>0.05</v>
      </c>
      <c r="M243" s="53">
        <v>0.05</v>
      </c>
    </row>
    <row r="244" spans="1:13" ht="15" customHeight="1" x14ac:dyDescent="0.25">
      <c r="A244" s="79">
        <v>771</v>
      </c>
      <c r="B244" s="46">
        <v>2000056477646</v>
      </c>
      <c r="C244" s="79">
        <v>951</v>
      </c>
      <c r="D244" s="46">
        <v>2000056477682</v>
      </c>
      <c r="E244" s="186" t="s">
        <v>428</v>
      </c>
      <c r="F244" s="50">
        <v>0</v>
      </c>
      <c r="G244" s="51">
        <v>6.44</v>
      </c>
      <c r="H244" s="51">
        <v>0.6</v>
      </c>
      <c r="I244" s="51">
        <v>0.6</v>
      </c>
      <c r="J244" s="52">
        <v>0</v>
      </c>
      <c r="K244" s="53">
        <v>515.48</v>
      </c>
      <c r="L244" s="53">
        <v>0.05</v>
      </c>
      <c r="M244" s="53">
        <v>0.05</v>
      </c>
    </row>
    <row r="245" spans="1:13" ht="15" customHeight="1" x14ac:dyDescent="0.25">
      <c r="A245" s="79">
        <v>7490</v>
      </c>
      <c r="B245" s="46">
        <v>7490</v>
      </c>
      <c r="C245" s="79">
        <v>7491</v>
      </c>
      <c r="D245" s="46">
        <v>7491</v>
      </c>
      <c r="E245" s="186" t="s">
        <v>429</v>
      </c>
      <c r="F245" s="50">
        <v>0</v>
      </c>
      <c r="G245" s="51">
        <v>18.78</v>
      </c>
      <c r="H245" s="51">
        <v>0.56000000000000005</v>
      </c>
      <c r="I245" s="51">
        <v>0.56000000000000005</v>
      </c>
      <c r="J245" s="52">
        <v>0</v>
      </c>
      <c r="K245" s="53">
        <v>751.28</v>
      </c>
      <c r="L245" s="53">
        <v>0.05</v>
      </c>
      <c r="M245" s="53">
        <v>0.05</v>
      </c>
    </row>
    <row r="246" spans="1:13" ht="15" customHeight="1" x14ac:dyDescent="0.25">
      <c r="A246" s="79">
        <v>7496</v>
      </c>
      <c r="B246" s="46">
        <v>7496</v>
      </c>
      <c r="C246" s="79">
        <v>7497</v>
      </c>
      <c r="D246" s="46">
        <v>7497</v>
      </c>
      <c r="E246" s="186" t="s">
        <v>430</v>
      </c>
      <c r="F246" s="50">
        <v>0</v>
      </c>
      <c r="G246" s="51">
        <v>40.29</v>
      </c>
      <c r="H246" s="51">
        <v>0.5</v>
      </c>
      <c r="I246" s="51">
        <v>0.5</v>
      </c>
      <c r="J246" s="52">
        <v>0</v>
      </c>
      <c r="K246" s="53">
        <v>1696.22</v>
      </c>
      <c r="L246" s="53">
        <v>0.05</v>
      </c>
      <c r="M246" s="53">
        <v>0.05</v>
      </c>
    </row>
    <row r="247" spans="1:13" ht="15" customHeight="1" x14ac:dyDescent="0.25">
      <c r="A247" s="79" t="s">
        <v>431</v>
      </c>
      <c r="B247" s="46">
        <v>2000056474868</v>
      </c>
      <c r="C247" s="79" t="s">
        <v>432</v>
      </c>
      <c r="D247" s="46">
        <v>2000056474877</v>
      </c>
      <c r="E247" s="186" t="s">
        <v>433</v>
      </c>
      <c r="F247" s="50">
        <v>0</v>
      </c>
      <c r="G247" s="51">
        <v>25.02</v>
      </c>
      <c r="H247" s="51">
        <v>0.76</v>
      </c>
      <c r="I247" s="51">
        <v>0.76</v>
      </c>
      <c r="J247" s="52">
        <v>0</v>
      </c>
      <c r="K247" s="53">
        <v>2774.19</v>
      </c>
      <c r="L247" s="53">
        <v>0.05</v>
      </c>
      <c r="M247" s="53">
        <v>0.05</v>
      </c>
    </row>
    <row r="248" spans="1:13" ht="15" customHeight="1" x14ac:dyDescent="0.25">
      <c r="A248" s="79">
        <v>774</v>
      </c>
      <c r="B248" s="46">
        <v>2000056474380</v>
      </c>
      <c r="C248" s="79">
        <v>644</v>
      </c>
      <c r="D248" s="46">
        <v>2000056474399</v>
      </c>
      <c r="E248" s="186" t="s">
        <v>434</v>
      </c>
      <c r="F248" s="50">
        <v>0</v>
      </c>
      <c r="G248" s="51">
        <v>1.49</v>
      </c>
      <c r="H248" s="51">
        <v>1.01</v>
      </c>
      <c r="I248" s="51">
        <v>1.01</v>
      </c>
      <c r="J248" s="52">
        <v>0</v>
      </c>
      <c r="K248" s="53">
        <v>298.02</v>
      </c>
      <c r="L248" s="53">
        <v>0.05</v>
      </c>
      <c r="M248" s="53">
        <v>0.05</v>
      </c>
    </row>
    <row r="249" spans="1:13" ht="15" customHeight="1" x14ac:dyDescent="0.25">
      <c r="A249" s="79" t="s">
        <v>435</v>
      </c>
      <c r="B249" s="46">
        <v>2000056631430</v>
      </c>
      <c r="C249" s="79" t="s">
        <v>436</v>
      </c>
      <c r="D249" s="46">
        <v>2000056631440</v>
      </c>
      <c r="E249" s="186" t="s">
        <v>437</v>
      </c>
      <c r="F249" s="50">
        <v>0</v>
      </c>
      <c r="G249" s="51">
        <v>1.49</v>
      </c>
      <c r="H249" s="51">
        <v>0.85</v>
      </c>
      <c r="I249" s="51">
        <v>0.85</v>
      </c>
      <c r="J249" s="52">
        <v>0</v>
      </c>
      <c r="K249" s="53">
        <v>298.02</v>
      </c>
      <c r="L249" s="53">
        <v>0.05</v>
      </c>
      <c r="M249" s="53">
        <v>0.05</v>
      </c>
    </row>
    <row r="250" spans="1:13" ht="31.5" customHeight="1" x14ac:dyDescent="0.25">
      <c r="A250" s="79">
        <v>733</v>
      </c>
      <c r="B250" s="46">
        <v>2000056705135</v>
      </c>
      <c r="C250" s="79">
        <v>744</v>
      </c>
      <c r="D250" s="46">
        <v>2000056705144</v>
      </c>
      <c r="E250" s="186" t="s">
        <v>438</v>
      </c>
      <c r="F250" s="50">
        <v>2.1480000000000001</v>
      </c>
      <c r="G250" s="51">
        <v>46.39</v>
      </c>
      <c r="H250" s="51">
        <v>0.51</v>
      </c>
      <c r="I250" s="51">
        <v>0.51</v>
      </c>
      <c r="J250" s="52">
        <v>0</v>
      </c>
      <c r="K250" s="53">
        <v>2108.04</v>
      </c>
      <c r="L250" s="53">
        <v>0.05</v>
      </c>
      <c r="M250" s="53">
        <v>0.05</v>
      </c>
    </row>
    <row r="251" spans="1:13" ht="15" customHeight="1" x14ac:dyDescent="0.25">
      <c r="A251" s="79">
        <v>775</v>
      </c>
      <c r="B251" s="46">
        <v>2000056366860</v>
      </c>
      <c r="C251" s="79">
        <v>986</v>
      </c>
      <c r="D251" s="46">
        <v>2000056366930</v>
      </c>
      <c r="E251" s="186" t="s">
        <v>439</v>
      </c>
      <c r="F251" s="50">
        <v>0</v>
      </c>
      <c r="G251" s="51">
        <v>10.23</v>
      </c>
      <c r="H251" s="51">
        <v>0.89</v>
      </c>
      <c r="I251" s="51">
        <v>0.89</v>
      </c>
      <c r="J251" s="52">
        <v>0</v>
      </c>
      <c r="K251" s="53">
        <v>511.69</v>
      </c>
      <c r="L251" s="53">
        <v>0.05</v>
      </c>
      <c r="M251" s="53">
        <v>0.05</v>
      </c>
    </row>
    <row r="252" spans="1:13" ht="25" x14ac:dyDescent="0.25">
      <c r="A252" s="79" t="s">
        <v>440</v>
      </c>
      <c r="B252" s="46" t="s">
        <v>441</v>
      </c>
      <c r="C252" s="79"/>
      <c r="D252" s="46"/>
      <c r="E252" s="186" t="s">
        <v>442</v>
      </c>
      <c r="F252" s="50">
        <v>0</v>
      </c>
      <c r="G252" s="51">
        <v>14483.47</v>
      </c>
      <c r="H252" s="51">
        <v>0.83</v>
      </c>
      <c r="I252" s="51">
        <v>0.83</v>
      </c>
      <c r="J252" s="52">
        <v>0</v>
      </c>
      <c r="K252" s="53">
        <v>0</v>
      </c>
      <c r="L252" s="53">
        <v>0</v>
      </c>
      <c r="M252" s="53">
        <v>0</v>
      </c>
    </row>
    <row r="253" spans="1:13" ht="15" customHeight="1" x14ac:dyDescent="0.25">
      <c r="A253" s="79" t="s">
        <v>443</v>
      </c>
      <c r="B253" s="46">
        <v>2000056866037</v>
      </c>
      <c r="C253" s="79" t="s">
        <v>444</v>
      </c>
      <c r="D253" s="46">
        <v>2000056866046</v>
      </c>
      <c r="E253" s="186" t="s">
        <v>445</v>
      </c>
      <c r="F253" s="50">
        <v>0.628</v>
      </c>
      <c r="G253" s="51">
        <v>11.53</v>
      </c>
      <c r="H253" s="51">
        <v>1.17</v>
      </c>
      <c r="I253" s="51">
        <v>1.17</v>
      </c>
      <c r="J253" s="52">
        <v>0</v>
      </c>
      <c r="K253" s="53">
        <v>219.09</v>
      </c>
      <c r="L253" s="53">
        <v>0.05</v>
      </c>
      <c r="M253" s="53">
        <v>0.05</v>
      </c>
    </row>
    <row r="254" spans="1:13" ht="15" customHeight="1" x14ac:dyDescent="0.25">
      <c r="A254" s="79">
        <v>739</v>
      </c>
      <c r="B254" s="46" t="s">
        <v>290</v>
      </c>
      <c r="C254" s="79">
        <v>749</v>
      </c>
      <c r="D254" s="46" t="s">
        <v>290</v>
      </c>
      <c r="E254" s="186" t="s">
        <v>446</v>
      </c>
      <c r="F254" s="50">
        <v>0.63400000000000001</v>
      </c>
      <c r="G254" s="51">
        <v>3.36</v>
      </c>
      <c r="H254" s="51">
        <v>1.59</v>
      </c>
      <c r="I254" s="51">
        <v>1.59</v>
      </c>
      <c r="J254" s="52">
        <v>0</v>
      </c>
      <c r="K254" s="53">
        <v>289.33</v>
      </c>
      <c r="L254" s="53">
        <v>0.05</v>
      </c>
      <c r="M254" s="53">
        <v>0.05</v>
      </c>
    </row>
    <row r="255" spans="1:13" ht="15" customHeight="1" x14ac:dyDescent="0.25">
      <c r="A255" s="79" t="s">
        <v>447</v>
      </c>
      <c r="B255" s="46">
        <v>2000056848135</v>
      </c>
      <c r="C255" s="79" t="s">
        <v>448</v>
      </c>
      <c r="D255" s="46">
        <v>2000056848144</v>
      </c>
      <c r="E255" s="186" t="s">
        <v>449</v>
      </c>
      <c r="F255" s="50">
        <v>0</v>
      </c>
      <c r="G255" s="51">
        <v>4.78</v>
      </c>
      <c r="H255" s="51">
        <v>0.94</v>
      </c>
      <c r="I255" s="51">
        <v>0.94</v>
      </c>
      <c r="J255" s="52">
        <v>0</v>
      </c>
      <c r="K255" s="53">
        <v>765.28</v>
      </c>
      <c r="L255" s="53">
        <v>0.05</v>
      </c>
      <c r="M255" s="53">
        <v>0.05</v>
      </c>
    </row>
    <row r="256" spans="1:13" ht="15" customHeight="1" x14ac:dyDescent="0.25">
      <c r="A256" s="79" t="s">
        <v>450</v>
      </c>
      <c r="B256" s="46">
        <v>2000056774592</v>
      </c>
      <c r="C256" s="79" t="s">
        <v>451</v>
      </c>
      <c r="D256" s="46">
        <v>2000056774608</v>
      </c>
      <c r="E256" s="186" t="s">
        <v>452</v>
      </c>
      <c r="F256" s="50">
        <v>0</v>
      </c>
      <c r="G256" s="51">
        <v>6.19</v>
      </c>
      <c r="H256" s="51">
        <v>0.48</v>
      </c>
      <c r="I256" s="51">
        <v>0.48</v>
      </c>
      <c r="J256" s="52">
        <v>0</v>
      </c>
      <c r="K256" s="53">
        <v>515.73</v>
      </c>
      <c r="L256" s="53">
        <v>0.05</v>
      </c>
      <c r="M256" s="53">
        <v>0.05</v>
      </c>
    </row>
    <row r="257" spans="1:13" ht="15" customHeight="1" x14ac:dyDescent="0.25">
      <c r="A257" s="79" t="s">
        <v>453</v>
      </c>
      <c r="B257" s="46">
        <v>2000056647928</v>
      </c>
      <c r="C257" s="79" t="s">
        <v>454</v>
      </c>
      <c r="D257" s="46">
        <v>2000056647946</v>
      </c>
      <c r="E257" s="186" t="s">
        <v>455</v>
      </c>
      <c r="F257" s="50">
        <v>0</v>
      </c>
      <c r="G257" s="51">
        <v>1.92</v>
      </c>
      <c r="H257" s="51">
        <v>0.99</v>
      </c>
      <c r="I257" s="51">
        <v>0.99</v>
      </c>
      <c r="J257" s="52">
        <v>0</v>
      </c>
      <c r="K257" s="53">
        <v>306.91000000000003</v>
      </c>
      <c r="L257" s="53">
        <v>0.05</v>
      </c>
      <c r="M257" s="53">
        <v>0.05</v>
      </c>
    </row>
    <row r="258" spans="1:13" ht="15" customHeight="1" x14ac:dyDescent="0.25">
      <c r="A258" s="79" t="s">
        <v>456</v>
      </c>
      <c r="B258" s="46">
        <v>2000056456743</v>
      </c>
      <c r="C258" s="79" t="s">
        <v>457</v>
      </c>
      <c r="D258" s="46">
        <v>2000056456850</v>
      </c>
      <c r="E258" s="186" t="s">
        <v>458</v>
      </c>
      <c r="F258" s="50">
        <v>0</v>
      </c>
      <c r="G258" s="51">
        <v>27.23</v>
      </c>
      <c r="H258" s="51">
        <v>0.43</v>
      </c>
      <c r="I258" s="51">
        <v>0.43</v>
      </c>
      <c r="J258" s="52">
        <v>0</v>
      </c>
      <c r="K258" s="53">
        <v>272.27999999999997</v>
      </c>
      <c r="L258" s="53">
        <v>0.05</v>
      </c>
      <c r="M258" s="53">
        <v>0.05</v>
      </c>
    </row>
    <row r="259" spans="1:13" ht="18.649999999999999" customHeight="1" x14ac:dyDescent="0.25">
      <c r="A259" s="79">
        <v>838</v>
      </c>
      <c r="B259" s="46">
        <v>2000056479129</v>
      </c>
      <c r="C259" s="79">
        <v>638</v>
      </c>
      <c r="D259" s="46">
        <v>2000056479138</v>
      </c>
      <c r="E259" s="186" t="s">
        <v>459</v>
      </c>
      <c r="F259" s="50">
        <v>0</v>
      </c>
      <c r="G259" s="51">
        <v>45.6</v>
      </c>
      <c r="H259" s="51">
        <v>0.57999999999999996</v>
      </c>
      <c r="I259" s="51">
        <v>0.57999999999999996</v>
      </c>
      <c r="J259" s="52">
        <v>0</v>
      </c>
      <c r="K259" s="53">
        <v>1982.58</v>
      </c>
      <c r="L259" s="53">
        <v>0.05</v>
      </c>
      <c r="M259" s="53">
        <v>0.05</v>
      </c>
    </row>
    <row r="260" spans="1:13" ht="18.649999999999999" customHeight="1" x14ac:dyDescent="0.25">
      <c r="A260" s="79">
        <v>843</v>
      </c>
      <c r="B260" s="46">
        <v>2000056465942</v>
      </c>
      <c r="C260" s="79">
        <v>643</v>
      </c>
      <c r="D260" s="46">
        <v>2000056465970</v>
      </c>
      <c r="E260" s="186" t="s">
        <v>460</v>
      </c>
      <c r="F260" s="50">
        <v>0</v>
      </c>
      <c r="G260" s="51">
        <v>4.1100000000000003</v>
      </c>
      <c r="H260" s="51">
        <v>0.62</v>
      </c>
      <c r="I260" s="51">
        <v>0.62</v>
      </c>
      <c r="J260" s="52">
        <v>0</v>
      </c>
      <c r="K260" s="53">
        <v>314.92</v>
      </c>
      <c r="L260" s="53">
        <v>0.05</v>
      </c>
      <c r="M260" s="53">
        <v>0.05</v>
      </c>
    </row>
    <row r="261" spans="1:13" ht="18.649999999999999" customHeight="1" x14ac:dyDescent="0.25">
      <c r="A261" s="79">
        <v>871</v>
      </c>
      <c r="B261" s="46">
        <v>2000056504928</v>
      </c>
      <c r="C261" s="79">
        <v>981</v>
      </c>
      <c r="D261" s="46">
        <v>2000056504937</v>
      </c>
      <c r="E261" s="186" t="s">
        <v>461</v>
      </c>
      <c r="F261" s="50">
        <v>0</v>
      </c>
      <c r="G261" s="51">
        <v>7.31</v>
      </c>
      <c r="H261" s="51">
        <v>0.53</v>
      </c>
      <c r="I261" s="51">
        <v>0.53</v>
      </c>
      <c r="J261" s="52">
        <v>0</v>
      </c>
      <c r="K261" s="53">
        <v>292.20999999999998</v>
      </c>
      <c r="L261" s="53">
        <v>0.05</v>
      </c>
      <c r="M261" s="53">
        <v>0.05</v>
      </c>
    </row>
    <row r="262" spans="1:13" ht="18.649999999999999" customHeight="1" x14ac:dyDescent="0.25">
      <c r="A262" s="79">
        <v>879</v>
      </c>
      <c r="B262" s="46">
        <v>2000056522323</v>
      </c>
      <c r="C262" s="79">
        <v>988</v>
      </c>
      <c r="D262" s="46">
        <v>2000056522332</v>
      </c>
      <c r="E262" s="186" t="s">
        <v>462</v>
      </c>
      <c r="F262" s="50">
        <v>0</v>
      </c>
      <c r="G262" s="51">
        <v>10.67</v>
      </c>
      <c r="H262" s="51">
        <v>0.65</v>
      </c>
      <c r="I262" s="51">
        <v>0.65</v>
      </c>
      <c r="J262" s="52">
        <v>0</v>
      </c>
      <c r="K262" s="53">
        <v>678.86</v>
      </c>
      <c r="L262" s="53">
        <v>0.05</v>
      </c>
      <c r="M262" s="53">
        <v>0.05</v>
      </c>
    </row>
    <row r="263" spans="1:13" ht="18.649999999999999" customHeight="1" x14ac:dyDescent="0.25">
      <c r="A263" s="79">
        <v>887</v>
      </c>
      <c r="B263" s="46">
        <v>2000056527544</v>
      </c>
      <c r="C263" s="79">
        <v>992</v>
      </c>
      <c r="D263" s="46">
        <v>2000056527562</v>
      </c>
      <c r="E263" s="186" t="s">
        <v>463</v>
      </c>
      <c r="F263" s="50">
        <v>0</v>
      </c>
      <c r="G263" s="51">
        <v>33.49</v>
      </c>
      <c r="H263" s="51">
        <v>1.08</v>
      </c>
      <c r="I263" s="51">
        <v>1.08</v>
      </c>
      <c r="J263" s="52">
        <v>0</v>
      </c>
      <c r="K263" s="53">
        <v>7144.7</v>
      </c>
      <c r="L263" s="53">
        <v>0.05</v>
      </c>
      <c r="M263" s="53">
        <v>0.05</v>
      </c>
    </row>
    <row r="264" spans="1:13" ht="18.649999999999999" customHeight="1" x14ac:dyDescent="0.25">
      <c r="A264" s="79">
        <v>900</v>
      </c>
      <c r="B264" s="46">
        <v>2000056873470</v>
      </c>
      <c r="C264" s="79">
        <v>950</v>
      </c>
      <c r="D264" s="46">
        <v>2000056873498</v>
      </c>
      <c r="E264" s="186" t="s">
        <v>464</v>
      </c>
      <c r="F264" s="50">
        <v>0</v>
      </c>
      <c r="G264" s="51">
        <v>8.94</v>
      </c>
      <c r="H264" s="51">
        <v>0.51</v>
      </c>
      <c r="I264" s="51">
        <v>0.51</v>
      </c>
      <c r="J264" s="52">
        <v>0</v>
      </c>
      <c r="K264" s="53">
        <v>715.49</v>
      </c>
      <c r="L264" s="53">
        <v>0.05</v>
      </c>
      <c r="M264" s="53">
        <v>0.05</v>
      </c>
    </row>
    <row r="265" spans="1:13" ht="18.649999999999999" customHeight="1" x14ac:dyDescent="0.25">
      <c r="A265" s="79" t="s">
        <v>465</v>
      </c>
      <c r="B265" s="46">
        <v>2000056873512</v>
      </c>
      <c r="C265" s="79" t="s">
        <v>466</v>
      </c>
      <c r="D265" s="46">
        <v>2000056873530</v>
      </c>
      <c r="E265" s="186" t="s">
        <v>467</v>
      </c>
      <c r="F265" s="50">
        <v>1.256</v>
      </c>
      <c r="G265" s="51">
        <v>23.71</v>
      </c>
      <c r="H265" s="51">
        <v>0.52</v>
      </c>
      <c r="I265" s="51">
        <v>0.52</v>
      </c>
      <c r="J265" s="52">
        <v>0</v>
      </c>
      <c r="K265" s="53">
        <v>987.88</v>
      </c>
      <c r="L265" s="53">
        <v>0.05</v>
      </c>
      <c r="M265" s="53">
        <v>0.05</v>
      </c>
    </row>
    <row r="266" spans="1:13" ht="18.649999999999999" customHeight="1" x14ac:dyDescent="0.25">
      <c r="A266" s="79" t="s">
        <v>468</v>
      </c>
      <c r="B266" s="46">
        <v>2000056644670</v>
      </c>
      <c r="C266" s="79" t="s">
        <v>469</v>
      </c>
      <c r="D266" s="46">
        <v>2000056644680</v>
      </c>
      <c r="E266" s="186" t="s">
        <v>470</v>
      </c>
      <c r="F266" s="50">
        <v>0</v>
      </c>
      <c r="G266" s="51">
        <v>3.26</v>
      </c>
      <c r="H266" s="51">
        <v>0.73</v>
      </c>
      <c r="I266" s="51">
        <v>0.73</v>
      </c>
      <c r="J266" s="52">
        <v>0</v>
      </c>
      <c r="K266" s="53">
        <v>200.98</v>
      </c>
      <c r="L266" s="53">
        <v>0.05</v>
      </c>
      <c r="M266" s="53">
        <v>0.05</v>
      </c>
    </row>
    <row r="267" spans="1:13" ht="18.649999999999999" customHeight="1" x14ac:dyDescent="0.25">
      <c r="A267" s="79" t="s">
        <v>471</v>
      </c>
      <c r="B267" s="46">
        <v>2000056774788</v>
      </c>
      <c r="C267" s="79" t="s">
        <v>472</v>
      </c>
      <c r="D267" s="46">
        <v>2000056774797</v>
      </c>
      <c r="E267" s="186" t="s">
        <v>473</v>
      </c>
      <c r="F267" s="50">
        <v>0</v>
      </c>
      <c r="G267" s="51">
        <v>7.13</v>
      </c>
      <c r="H267" s="51">
        <v>0.92</v>
      </c>
      <c r="I267" s="51">
        <v>0.92</v>
      </c>
      <c r="J267" s="52">
        <v>0</v>
      </c>
      <c r="K267" s="53">
        <v>1881.46</v>
      </c>
      <c r="L267" s="53">
        <v>0.05</v>
      </c>
      <c r="M267" s="53">
        <v>0.05</v>
      </c>
    </row>
    <row r="268" spans="1:13" ht="18.649999999999999" customHeight="1" x14ac:dyDescent="0.25">
      <c r="A268" s="79">
        <v>897</v>
      </c>
      <c r="B268" s="46" t="s">
        <v>290</v>
      </c>
      <c r="C268" s="79">
        <v>933</v>
      </c>
      <c r="D268" s="46" t="s">
        <v>290</v>
      </c>
      <c r="E268" s="186" t="s">
        <v>474</v>
      </c>
      <c r="F268" s="50">
        <v>0</v>
      </c>
      <c r="G268" s="51">
        <v>61.25</v>
      </c>
      <c r="H268" s="51">
        <v>1.1000000000000001</v>
      </c>
      <c r="I268" s="51">
        <v>1.1000000000000001</v>
      </c>
      <c r="J268" s="52">
        <v>0</v>
      </c>
      <c r="K268" s="53">
        <v>244.99</v>
      </c>
      <c r="L268" s="53">
        <v>0.05</v>
      </c>
      <c r="M268" s="53">
        <v>0.05</v>
      </c>
    </row>
    <row r="269" spans="1:13" ht="18.649999999999999" customHeight="1" x14ac:dyDescent="0.25">
      <c r="A269" s="79" t="s">
        <v>475</v>
      </c>
      <c r="B269" s="46">
        <v>2000057382881</v>
      </c>
      <c r="C269" s="79" t="s">
        <v>476</v>
      </c>
      <c r="D269" s="46">
        <v>2000057382890</v>
      </c>
      <c r="E269" s="186" t="s">
        <v>477</v>
      </c>
      <c r="F269" s="50">
        <v>2.2170000000000001</v>
      </c>
      <c r="G269" s="51">
        <v>3.27</v>
      </c>
      <c r="H269" s="51">
        <v>0.53</v>
      </c>
      <c r="I269" s="51">
        <v>0.53</v>
      </c>
      <c r="J269" s="52">
        <v>0</v>
      </c>
      <c r="K269" s="53">
        <v>251.6</v>
      </c>
      <c r="L269" s="53">
        <v>0.05</v>
      </c>
      <c r="M269" s="53">
        <v>0.05</v>
      </c>
    </row>
    <row r="270" spans="1:13" ht="18.649999999999999" customHeight="1" x14ac:dyDescent="0.25">
      <c r="A270" s="79">
        <v>897</v>
      </c>
      <c r="B270" s="46">
        <v>2000057829816</v>
      </c>
      <c r="C270" s="79">
        <v>933</v>
      </c>
      <c r="D270" s="46">
        <v>2000057829825</v>
      </c>
      <c r="E270" s="186" t="s">
        <v>478</v>
      </c>
      <c r="F270" s="50">
        <v>2.19</v>
      </c>
      <c r="G270" s="51">
        <v>44.64</v>
      </c>
      <c r="H270" s="51">
        <v>1.5</v>
      </c>
      <c r="I270" s="51">
        <v>1.5</v>
      </c>
      <c r="J270" s="52">
        <v>0</v>
      </c>
      <c r="K270" s="53">
        <v>1785.47</v>
      </c>
      <c r="L270" s="53">
        <v>0.05</v>
      </c>
      <c r="M270" s="53">
        <v>0.05</v>
      </c>
    </row>
    <row r="271" spans="1:13" ht="14.5" customHeight="1" x14ac:dyDescent="0.25">
      <c r="A271" s="79">
        <v>7372</v>
      </c>
      <c r="B271" s="46">
        <v>7372</v>
      </c>
      <c r="C271" s="79">
        <v>7373</v>
      </c>
      <c r="D271" s="46">
        <v>7373</v>
      </c>
      <c r="E271" s="186" t="s">
        <v>479</v>
      </c>
      <c r="F271" s="50">
        <v>0</v>
      </c>
      <c r="G271" s="51">
        <v>26.5</v>
      </c>
      <c r="H271" s="51">
        <v>0.72</v>
      </c>
      <c r="I271" s="51">
        <v>0.72</v>
      </c>
      <c r="J271" s="52">
        <v>0</v>
      </c>
      <c r="K271" s="53">
        <v>588.83000000000004</v>
      </c>
      <c r="L271" s="53">
        <v>0.05</v>
      </c>
      <c r="M271" s="53">
        <v>0.05</v>
      </c>
    </row>
    <row r="272" spans="1:13" ht="14.5" customHeight="1" x14ac:dyDescent="0.25">
      <c r="A272" s="79" t="s">
        <v>480</v>
      </c>
      <c r="B272" s="46">
        <v>2000056721085</v>
      </c>
      <c r="C272" s="79" t="s">
        <v>481</v>
      </c>
      <c r="D272" s="46">
        <v>2000056721128</v>
      </c>
      <c r="E272" s="186" t="s">
        <v>482</v>
      </c>
      <c r="F272" s="50">
        <v>0</v>
      </c>
      <c r="G272" s="51">
        <v>12.25</v>
      </c>
      <c r="H272" s="51">
        <v>0.56000000000000005</v>
      </c>
      <c r="I272" s="51">
        <v>0.56000000000000005</v>
      </c>
      <c r="J272" s="52">
        <v>0</v>
      </c>
      <c r="K272" s="53">
        <v>293.99</v>
      </c>
      <c r="L272" s="53">
        <v>0.05</v>
      </c>
      <c r="M272" s="53">
        <v>0.05</v>
      </c>
    </row>
    <row r="273" spans="1:13" ht="14.5" customHeight="1" x14ac:dyDescent="0.25">
      <c r="A273" s="79" t="s">
        <v>483</v>
      </c>
      <c r="B273" s="46">
        <v>2000056873489</v>
      </c>
      <c r="C273" s="79" t="s">
        <v>484</v>
      </c>
      <c r="D273" s="46">
        <v>2000056873503</v>
      </c>
      <c r="E273" s="186" t="s">
        <v>485</v>
      </c>
      <c r="F273" s="50">
        <v>0</v>
      </c>
      <c r="G273" s="51">
        <v>72.44</v>
      </c>
      <c r="H273" s="51">
        <v>0.51</v>
      </c>
      <c r="I273" s="51">
        <v>0.51</v>
      </c>
      <c r="J273" s="52">
        <v>0</v>
      </c>
      <c r="K273" s="53">
        <v>72.44</v>
      </c>
      <c r="L273" s="53">
        <v>0.05</v>
      </c>
      <c r="M273" s="53">
        <v>0.05</v>
      </c>
    </row>
    <row r="274" spans="1:13" ht="14.5" customHeight="1" x14ac:dyDescent="0.25">
      <c r="A274" s="79" t="s">
        <v>486</v>
      </c>
      <c r="B274" s="46">
        <v>2000056970234</v>
      </c>
      <c r="C274" s="79" t="s">
        <v>487</v>
      </c>
      <c r="D274" s="46">
        <v>2000056970243</v>
      </c>
      <c r="E274" s="186" t="s">
        <v>488</v>
      </c>
      <c r="F274" s="50">
        <v>0</v>
      </c>
      <c r="G274" s="51">
        <v>12.66</v>
      </c>
      <c r="H274" s="51">
        <v>0.5</v>
      </c>
      <c r="I274" s="51">
        <v>0.5</v>
      </c>
      <c r="J274" s="52">
        <v>0</v>
      </c>
      <c r="K274" s="53">
        <v>304.64999999999998</v>
      </c>
      <c r="L274" s="53">
        <v>0.05</v>
      </c>
      <c r="M274" s="53">
        <v>0.05</v>
      </c>
    </row>
    <row r="275" spans="1:13" ht="14.5" customHeight="1" x14ac:dyDescent="0.25">
      <c r="A275" s="79">
        <v>7459</v>
      </c>
      <c r="B275" s="46">
        <v>7459</v>
      </c>
      <c r="C275" s="79">
        <v>7460</v>
      </c>
      <c r="D275" s="46">
        <v>7460</v>
      </c>
      <c r="E275" s="186" t="s">
        <v>489</v>
      </c>
      <c r="F275" s="50">
        <v>0</v>
      </c>
      <c r="G275" s="51">
        <v>328.44</v>
      </c>
      <c r="H275" s="51">
        <v>0.71</v>
      </c>
      <c r="I275" s="51">
        <v>0.71</v>
      </c>
      <c r="J275" s="52">
        <v>0</v>
      </c>
      <c r="K275" s="53">
        <v>328.44</v>
      </c>
      <c r="L275" s="53">
        <v>0.05</v>
      </c>
      <c r="M275" s="53">
        <v>0.05</v>
      </c>
    </row>
    <row r="276" spans="1:13" ht="14.5" customHeight="1" x14ac:dyDescent="0.25">
      <c r="A276" s="79" t="s">
        <v>490</v>
      </c>
      <c r="B276" s="46">
        <v>2000056879230</v>
      </c>
      <c r="C276" s="79" t="s">
        <v>491</v>
      </c>
      <c r="D276" s="46">
        <v>2000056879240</v>
      </c>
      <c r="E276" s="186" t="s">
        <v>492</v>
      </c>
      <c r="F276" s="50">
        <v>0</v>
      </c>
      <c r="G276" s="51">
        <v>1.91</v>
      </c>
      <c r="H276" s="51">
        <v>0.99</v>
      </c>
      <c r="I276" s="51">
        <v>0.99</v>
      </c>
      <c r="J276" s="52">
        <v>0</v>
      </c>
      <c r="K276" s="53">
        <v>211.18</v>
      </c>
      <c r="L276" s="53">
        <v>0.05</v>
      </c>
      <c r="M276" s="53">
        <v>0.05</v>
      </c>
    </row>
    <row r="277" spans="1:13" ht="14.5" customHeight="1" x14ac:dyDescent="0.25">
      <c r="A277" s="79" t="s">
        <v>493</v>
      </c>
      <c r="B277" s="46">
        <v>2000056873521</v>
      </c>
      <c r="C277" s="79" t="s">
        <v>494</v>
      </c>
      <c r="D277" s="46">
        <v>2000056873540</v>
      </c>
      <c r="E277" s="186" t="s">
        <v>495</v>
      </c>
      <c r="F277" s="50">
        <v>1.2949999999999999</v>
      </c>
      <c r="G277" s="51">
        <v>121.39</v>
      </c>
      <c r="H277" s="51">
        <v>0.51</v>
      </c>
      <c r="I277" s="51">
        <v>0.51</v>
      </c>
      <c r="J277" s="52">
        <v>0</v>
      </c>
      <c r="K277" s="53">
        <v>121.39</v>
      </c>
      <c r="L277" s="53">
        <v>0.05</v>
      </c>
      <c r="M277" s="53">
        <v>0.05</v>
      </c>
    </row>
    <row r="278" spans="1:13" ht="14.5" customHeight="1" x14ac:dyDescent="0.25">
      <c r="A278" s="79" t="s">
        <v>496</v>
      </c>
      <c r="B278" s="46">
        <v>2000057162785</v>
      </c>
      <c r="C278" s="79" t="s">
        <v>497</v>
      </c>
      <c r="D278" s="46">
        <v>2000057162794</v>
      </c>
      <c r="E278" s="186" t="s">
        <v>498</v>
      </c>
      <c r="F278" s="50">
        <v>0</v>
      </c>
      <c r="G278" s="51">
        <v>233.9</v>
      </c>
      <c r="H278" s="51">
        <v>0.44</v>
      </c>
      <c r="I278" s="51">
        <v>0.44</v>
      </c>
      <c r="J278" s="52">
        <v>0</v>
      </c>
      <c r="K278" s="53">
        <v>292.38</v>
      </c>
      <c r="L278" s="53">
        <v>0.05</v>
      </c>
      <c r="M278" s="53">
        <v>0.05</v>
      </c>
    </row>
    <row r="279" spans="1:13" ht="14.5" customHeight="1" x14ac:dyDescent="0.25">
      <c r="A279" s="79">
        <v>899</v>
      </c>
      <c r="B279" s="46">
        <v>2000057983865</v>
      </c>
      <c r="C279" s="79">
        <v>935</v>
      </c>
      <c r="D279" s="46">
        <v>2000057983847</v>
      </c>
      <c r="E279" s="186" t="s">
        <v>499</v>
      </c>
      <c r="F279" s="50">
        <v>0</v>
      </c>
      <c r="G279" s="51">
        <v>1408.96</v>
      </c>
      <c r="H279" s="51">
        <v>0.57999999999999996</v>
      </c>
      <c r="I279" s="51">
        <v>0.57999999999999996</v>
      </c>
      <c r="J279" s="52">
        <v>0</v>
      </c>
      <c r="K279" s="53">
        <v>1408.96</v>
      </c>
      <c r="L279" s="53">
        <v>0.05</v>
      </c>
      <c r="M279" s="53">
        <v>0.05</v>
      </c>
    </row>
    <row r="280" spans="1:13" ht="14.5" customHeight="1" x14ac:dyDescent="0.25">
      <c r="A280" s="79">
        <v>899</v>
      </c>
      <c r="B280" s="46" t="s">
        <v>290</v>
      </c>
      <c r="C280" s="79"/>
      <c r="D280" s="46"/>
      <c r="E280" s="186" t="s">
        <v>500</v>
      </c>
      <c r="F280" s="50">
        <v>0</v>
      </c>
      <c r="G280" s="51">
        <v>98701.9</v>
      </c>
      <c r="H280" s="51">
        <v>1.1000000000000001</v>
      </c>
      <c r="I280" s="51">
        <v>1.1000000000000001</v>
      </c>
      <c r="J280" s="52">
        <v>0</v>
      </c>
      <c r="K280" s="53">
        <v>0</v>
      </c>
      <c r="L280" s="53">
        <v>0</v>
      </c>
      <c r="M280" s="53">
        <v>0</v>
      </c>
    </row>
    <row r="281" spans="1:13" ht="15" customHeight="1" x14ac:dyDescent="0.25">
      <c r="A281" s="79" t="s">
        <v>501</v>
      </c>
      <c r="B281" s="46">
        <v>2000057082465</v>
      </c>
      <c r="C281" s="79" t="s">
        <v>502</v>
      </c>
      <c r="D281" s="46">
        <v>2000057082474</v>
      </c>
      <c r="E281" s="186" t="s">
        <v>503</v>
      </c>
      <c r="F281" s="50">
        <v>0</v>
      </c>
      <c r="G281" s="51">
        <v>118.2</v>
      </c>
      <c r="H281" s="51">
        <v>0.49</v>
      </c>
      <c r="I281" s="51">
        <v>0.49</v>
      </c>
      <c r="J281" s="52">
        <v>0</v>
      </c>
      <c r="K281" s="53">
        <v>188.04</v>
      </c>
      <c r="L281" s="53">
        <v>0.05</v>
      </c>
      <c r="M281" s="53">
        <v>0.05</v>
      </c>
    </row>
    <row r="282" spans="1:13" ht="15" customHeight="1" x14ac:dyDescent="0.25">
      <c r="A282" s="79">
        <v>897</v>
      </c>
      <c r="B282" s="46" t="s">
        <v>290</v>
      </c>
      <c r="C282" s="79">
        <v>933</v>
      </c>
      <c r="D282" s="46" t="s">
        <v>290</v>
      </c>
      <c r="E282" s="186" t="s">
        <v>504</v>
      </c>
      <c r="F282" s="50">
        <v>2.19</v>
      </c>
      <c r="G282" s="51">
        <v>570.04999999999995</v>
      </c>
      <c r="H282" s="51">
        <v>0.71</v>
      </c>
      <c r="I282" s="51">
        <v>0.71</v>
      </c>
      <c r="J282" s="52">
        <v>0</v>
      </c>
      <c r="K282" s="53">
        <v>570.04999999999995</v>
      </c>
      <c r="L282" s="53">
        <v>0.05</v>
      </c>
      <c r="M282" s="53">
        <v>0.05</v>
      </c>
    </row>
    <row r="283" spans="1:13" ht="15" customHeight="1" x14ac:dyDescent="0.25">
      <c r="A283" s="79" t="s">
        <v>505</v>
      </c>
      <c r="B283" s="46">
        <v>2000057173796</v>
      </c>
      <c r="C283" s="79" t="s">
        <v>506</v>
      </c>
      <c r="D283" s="46">
        <v>2000056212186</v>
      </c>
      <c r="E283" s="186" t="s">
        <v>507</v>
      </c>
      <c r="F283" s="50">
        <v>0</v>
      </c>
      <c r="G283" s="51">
        <v>3.14</v>
      </c>
      <c r="H283" s="51">
        <v>0.76</v>
      </c>
      <c r="I283" s="51">
        <v>0.76</v>
      </c>
      <c r="J283" s="52">
        <v>0</v>
      </c>
      <c r="K283" s="53">
        <v>332.77</v>
      </c>
      <c r="L283" s="53">
        <v>0.05</v>
      </c>
      <c r="M283" s="53">
        <v>0.05</v>
      </c>
    </row>
    <row r="284" spans="1:13" ht="15" customHeight="1" x14ac:dyDescent="0.25">
      <c r="A284" s="79">
        <v>897</v>
      </c>
      <c r="B284" s="46" t="s">
        <v>290</v>
      </c>
      <c r="C284" s="79">
        <v>933</v>
      </c>
      <c r="D284" s="46" t="s">
        <v>290</v>
      </c>
      <c r="E284" s="186" t="s">
        <v>508</v>
      </c>
      <c r="F284" s="50">
        <v>0</v>
      </c>
      <c r="G284" s="51">
        <v>821.24</v>
      </c>
      <c r="H284" s="51">
        <v>0.71</v>
      </c>
      <c r="I284" s="51">
        <v>0.71</v>
      </c>
      <c r="J284" s="52">
        <v>0</v>
      </c>
      <c r="K284" s="53">
        <v>821.24</v>
      </c>
      <c r="L284" s="53">
        <v>0.05</v>
      </c>
      <c r="M284" s="53">
        <v>0.05</v>
      </c>
    </row>
    <row r="285" spans="1:13" ht="15" customHeight="1" x14ac:dyDescent="0.25">
      <c r="A285" s="79">
        <v>899</v>
      </c>
      <c r="B285" s="46" t="s">
        <v>290</v>
      </c>
      <c r="C285" s="79">
        <v>935</v>
      </c>
      <c r="D285" s="46" t="s">
        <v>290</v>
      </c>
      <c r="E285" s="186" t="s">
        <v>509</v>
      </c>
      <c r="F285" s="50">
        <v>0</v>
      </c>
      <c r="G285" s="51">
        <v>5003.0600000000004</v>
      </c>
      <c r="H285" s="51">
        <v>0.57999999999999996</v>
      </c>
      <c r="I285" s="51">
        <v>0.57999999999999996</v>
      </c>
      <c r="J285" s="52">
        <v>0</v>
      </c>
      <c r="K285" s="53">
        <v>5003.0600000000004</v>
      </c>
      <c r="L285" s="53">
        <v>0.05</v>
      </c>
      <c r="M285" s="53">
        <v>0.05</v>
      </c>
    </row>
    <row r="286" spans="1:13" ht="15" customHeight="1" x14ac:dyDescent="0.25">
      <c r="A286" s="79">
        <v>897</v>
      </c>
      <c r="B286" s="46" t="s">
        <v>290</v>
      </c>
      <c r="C286" s="79"/>
      <c r="D286" s="46"/>
      <c r="E286" s="186" t="s">
        <v>510</v>
      </c>
      <c r="F286" s="50">
        <v>1.218</v>
      </c>
      <c r="G286" s="51">
        <v>23367.09</v>
      </c>
      <c r="H286" s="51">
        <v>0.91</v>
      </c>
      <c r="I286" s="51">
        <v>0.91</v>
      </c>
      <c r="J286" s="52">
        <v>0</v>
      </c>
      <c r="K286" s="53">
        <v>0</v>
      </c>
      <c r="L286" s="53">
        <v>0</v>
      </c>
      <c r="M286" s="53">
        <v>0</v>
      </c>
    </row>
    <row r="287" spans="1:13" ht="25" x14ac:dyDescent="0.25">
      <c r="A287" s="79">
        <v>745</v>
      </c>
      <c r="B287" s="46" t="s">
        <v>511</v>
      </c>
      <c r="C287" s="79"/>
      <c r="D287" s="46"/>
      <c r="E287" s="186" t="s">
        <v>512</v>
      </c>
      <c r="F287" s="50">
        <v>0</v>
      </c>
      <c r="G287" s="51">
        <v>109023.56</v>
      </c>
      <c r="H287" s="51">
        <v>0.84</v>
      </c>
      <c r="I287" s="51">
        <v>0.84</v>
      </c>
      <c r="J287" s="52">
        <v>0</v>
      </c>
      <c r="K287" s="53">
        <v>0</v>
      </c>
      <c r="L287" s="53">
        <v>0</v>
      </c>
      <c r="M287" s="53">
        <v>0</v>
      </c>
    </row>
    <row r="288" spans="1:13" ht="15" customHeight="1" x14ac:dyDescent="0.25">
      <c r="A288" s="79">
        <v>898</v>
      </c>
      <c r="B288" s="46">
        <v>2000057337337</v>
      </c>
      <c r="C288" s="79"/>
      <c r="D288" s="46"/>
      <c r="E288" s="186" t="s">
        <v>513</v>
      </c>
      <c r="F288" s="50">
        <v>0</v>
      </c>
      <c r="G288" s="51">
        <v>117963.28</v>
      </c>
      <c r="H288" s="51">
        <v>1.81</v>
      </c>
      <c r="I288" s="51">
        <v>1.81</v>
      </c>
      <c r="J288" s="52">
        <v>0</v>
      </c>
      <c r="K288" s="53">
        <v>0</v>
      </c>
      <c r="L288" s="53">
        <v>0</v>
      </c>
      <c r="M288" s="53">
        <v>0</v>
      </c>
    </row>
    <row r="289" spans="1:13" ht="15" customHeight="1" x14ac:dyDescent="0.25">
      <c r="A289" s="79">
        <v>739</v>
      </c>
      <c r="B289" s="46" t="s">
        <v>290</v>
      </c>
      <c r="C289" s="79"/>
      <c r="D289" s="46"/>
      <c r="E289" s="186" t="s">
        <v>514</v>
      </c>
      <c r="F289" s="50">
        <v>0</v>
      </c>
      <c r="G289" s="51">
        <v>12646.52</v>
      </c>
      <c r="H289" s="51">
        <v>0.78</v>
      </c>
      <c r="I289" s="51">
        <v>0.78</v>
      </c>
      <c r="J289" s="52">
        <v>0</v>
      </c>
      <c r="K289" s="53">
        <v>0</v>
      </c>
      <c r="L289" s="53">
        <v>0</v>
      </c>
      <c r="M289" s="53">
        <v>0</v>
      </c>
    </row>
    <row r="290" spans="1:13" ht="15" customHeight="1" x14ac:dyDescent="0.25">
      <c r="A290" s="79">
        <v>897</v>
      </c>
      <c r="B290" s="46" t="s">
        <v>290</v>
      </c>
      <c r="C290" s="79"/>
      <c r="D290" s="46"/>
      <c r="E290" s="186" t="s">
        <v>515</v>
      </c>
      <c r="F290" s="50">
        <v>0</v>
      </c>
      <c r="G290" s="51">
        <v>93185.72</v>
      </c>
      <c r="H290" s="51">
        <v>1.06</v>
      </c>
      <c r="I290" s="51">
        <v>1.06</v>
      </c>
      <c r="J290" s="52">
        <v>0</v>
      </c>
      <c r="K290" s="53">
        <v>0</v>
      </c>
      <c r="L290" s="53">
        <v>0</v>
      </c>
      <c r="M290" s="53">
        <v>0</v>
      </c>
    </row>
    <row r="291" spans="1:13" ht="15" customHeight="1" x14ac:dyDescent="0.25">
      <c r="A291" s="79">
        <v>897</v>
      </c>
      <c r="B291" s="46" t="s">
        <v>290</v>
      </c>
      <c r="C291" s="79"/>
      <c r="D291" s="46"/>
      <c r="E291" s="186" t="s">
        <v>516</v>
      </c>
      <c r="F291" s="50">
        <v>0</v>
      </c>
      <c r="G291" s="51">
        <v>93757.29</v>
      </c>
      <c r="H291" s="51">
        <v>0.74</v>
      </c>
      <c r="I291" s="51">
        <v>0.74</v>
      </c>
      <c r="J291" s="52">
        <v>0</v>
      </c>
      <c r="K291" s="53">
        <v>0</v>
      </c>
      <c r="L291" s="53">
        <v>0</v>
      </c>
      <c r="M291" s="53">
        <v>0</v>
      </c>
    </row>
    <row r="292" spans="1:13" ht="15" customHeight="1" x14ac:dyDescent="0.25">
      <c r="A292" s="79">
        <v>739</v>
      </c>
      <c r="B292" s="46" t="s">
        <v>290</v>
      </c>
      <c r="C292" s="79"/>
      <c r="D292" s="46"/>
      <c r="E292" s="186" t="s">
        <v>517</v>
      </c>
      <c r="F292" s="50">
        <v>0</v>
      </c>
      <c r="G292" s="51">
        <v>12755.49</v>
      </c>
      <c r="H292" s="51">
        <v>1.56</v>
      </c>
      <c r="I292" s="51">
        <v>1.56</v>
      </c>
      <c r="J292" s="52">
        <v>0</v>
      </c>
      <c r="K292" s="53">
        <v>0</v>
      </c>
      <c r="L292" s="53">
        <v>0</v>
      </c>
      <c r="M292" s="53">
        <v>0</v>
      </c>
    </row>
    <row r="293" spans="1:13" ht="15" customHeight="1" x14ac:dyDescent="0.25">
      <c r="A293" s="79">
        <v>739</v>
      </c>
      <c r="B293" s="46" t="s">
        <v>290</v>
      </c>
      <c r="C293" s="79"/>
      <c r="D293" s="46"/>
      <c r="E293" s="186" t="s">
        <v>518</v>
      </c>
      <c r="F293" s="50">
        <v>0</v>
      </c>
      <c r="G293" s="51">
        <v>12683.29</v>
      </c>
      <c r="H293" s="51">
        <v>2.78</v>
      </c>
      <c r="I293" s="51">
        <v>2.78</v>
      </c>
      <c r="J293" s="52">
        <v>0</v>
      </c>
      <c r="K293" s="53">
        <v>0</v>
      </c>
      <c r="L293" s="53">
        <v>0</v>
      </c>
      <c r="M293" s="53">
        <v>0</v>
      </c>
    </row>
    <row r="294" spans="1:13" ht="15" customHeight="1" x14ac:dyDescent="0.25">
      <c r="A294" s="79">
        <v>897</v>
      </c>
      <c r="B294" s="46" t="s">
        <v>290</v>
      </c>
      <c r="C294" s="79">
        <v>933</v>
      </c>
      <c r="D294" s="46" t="s">
        <v>290</v>
      </c>
      <c r="E294" s="186" t="s">
        <v>519</v>
      </c>
      <c r="F294" s="50">
        <v>0.42699999999999999</v>
      </c>
      <c r="G294" s="51">
        <v>3.98</v>
      </c>
      <c r="H294" s="51">
        <v>0.77</v>
      </c>
      <c r="I294" s="51">
        <v>0.77</v>
      </c>
      <c r="J294" s="52">
        <v>0</v>
      </c>
      <c r="K294" s="53">
        <v>302.26</v>
      </c>
      <c r="L294" s="53">
        <v>0.05</v>
      </c>
      <c r="M294" s="53">
        <v>0.05</v>
      </c>
    </row>
    <row r="295" spans="1:13" ht="15" customHeight="1" x14ac:dyDescent="0.25">
      <c r="A295" s="79">
        <v>739</v>
      </c>
      <c r="B295" s="46" t="s">
        <v>290</v>
      </c>
      <c r="C295" s="79"/>
      <c r="D295" s="46"/>
      <c r="E295" s="186" t="s">
        <v>520</v>
      </c>
      <c r="F295" s="50">
        <v>0</v>
      </c>
      <c r="G295" s="51">
        <v>120417.4</v>
      </c>
      <c r="H295" s="51">
        <v>3.02</v>
      </c>
      <c r="I295" s="51">
        <v>3.02</v>
      </c>
      <c r="J295" s="52">
        <v>0</v>
      </c>
      <c r="K295" s="53">
        <v>0</v>
      </c>
      <c r="L295" s="53">
        <v>0</v>
      </c>
      <c r="M295" s="53">
        <v>0</v>
      </c>
    </row>
    <row r="296" spans="1:13" ht="27.75" customHeight="1" x14ac:dyDescent="0.25">
      <c r="A296" s="79">
        <v>897</v>
      </c>
      <c r="B296" s="46" t="s">
        <v>290</v>
      </c>
      <c r="C296" s="79">
        <v>933</v>
      </c>
      <c r="D296" s="46" t="s">
        <v>290</v>
      </c>
      <c r="E296" s="186" t="s">
        <v>521</v>
      </c>
      <c r="F296" s="50">
        <v>0</v>
      </c>
      <c r="G296" s="51">
        <v>1583.51</v>
      </c>
      <c r="H296" s="51">
        <v>0.68</v>
      </c>
      <c r="I296" s="51">
        <v>0.68</v>
      </c>
      <c r="J296" s="52">
        <v>0</v>
      </c>
      <c r="K296" s="53">
        <v>1583.51</v>
      </c>
      <c r="L296" s="53">
        <v>0.05</v>
      </c>
      <c r="M296" s="53">
        <v>0.05</v>
      </c>
    </row>
    <row r="297" spans="1:13" ht="27.75" customHeight="1" x14ac:dyDescent="0.25">
      <c r="A297" s="79">
        <v>897</v>
      </c>
      <c r="B297" s="46" t="s">
        <v>290</v>
      </c>
      <c r="C297" s="79">
        <v>933</v>
      </c>
      <c r="D297" s="46" t="s">
        <v>290</v>
      </c>
      <c r="E297" s="186" t="s">
        <v>522</v>
      </c>
      <c r="F297" s="50">
        <v>0.63400000000000001</v>
      </c>
      <c r="G297" s="51">
        <v>4.28</v>
      </c>
      <c r="H297" s="51">
        <v>1.48</v>
      </c>
      <c r="I297" s="51">
        <v>1.48</v>
      </c>
      <c r="J297" s="52">
        <v>0</v>
      </c>
      <c r="K297" s="53">
        <v>1841.06</v>
      </c>
      <c r="L297" s="53">
        <v>0.05</v>
      </c>
      <c r="M297" s="53">
        <v>0.05</v>
      </c>
    </row>
    <row r="298" spans="1:13" ht="50" x14ac:dyDescent="0.25">
      <c r="A298" s="79" t="s">
        <v>523</v>
      </c>
      <c r="B298" s="46" t="s">
        <v>524</v>
      </c>
      <c r="C298" s="79"/>
      <c r="D298" s="46"/>
      <c r="E298" s="186" t="s">
        <v>525</v>
      </c>
      <c r="F298" s="50">
        <v>0</v>
      </c>
      <c r="G298" s="51">
        <v>117699.92</v>
      </c>
      <c r="H298" s="51">
        <v>0.62</v>
      </c>
      <c r="I298" s="51">
        <v>0.62</v>
      </c>
      <c r="J298" s="52">
        <v>0</v>
      </c>
      <c r="K298" s="53">
        <v>0</v>
      </c>
      <c r="L298" s="53">
        <v>0</v>
      </c>
      <c r="M298" s="53">
        <v>0</v>
      </c>
    </row>
    <row r="299" spans="1:13" ht="27.75" customHeight="1" x14ac:dyDescent="0.25">
      <c r="A299" s="79">
        <v>899</v>
      </c>
      <c r="B299" s="46" t="s">
        <v>290</v>
      </c>
      <c r="C299" s="79">
        <v>935</v>
      </c>
      <c r="D299" s="46" t="s">
        <v>290</v>
      </c>
      <c r="E299" s="186" t="s">
        <v>526</v>
      </c>
      <c r="F299" s="50">
        <v>0</v>
      </c>
      <c r="G299" s="51">
        <v>29.9</v>
      </c>
      <c r="H299" s="51">
        <v>0.87</v>
      </c>
      <c r="I299" s="51">
        <v>0.87</v>
      </c>
      <c r="J299" s="52">
        <v>0</v>
      </c>
      <c r="K299" s="53">
        <v>2990.45</v>
      </c>
      <c r="L299" s="53">
        <v>0.05</v>
      </c>
      <c r="M299" s="53">
        <v>0.05</v>
      </c>
    </row>
    <row r="300" spans="1:13" ht="27.75" customHeight="1" x14ac:dyDescent="0.25">
      <c r="A300" s="79">
        <v>899</v>
      </c>
      <c r="B300" s="46" t="s">
        <v>290</v>
      </c>
      <c r="C300" s="79"/>
      <c r="D300" s="46"/>
      <c r="E300" s="186" t="s">
        <v>527</v>
      </c>
      <c r="F300" s="50">
        <v>0</v>
      </c>
      <c r="G300" s="51">
        <v>130688.85</v>
      </c>
      <c r="H300" s="51">
        <v>1.45</v>
      </c>
      <c r="I300" s="51">
        <v>1.45</v>
      </c>
      <c r="J300" s="52">
        <v>0</v>
      </c>
      <c r="K300" s="53">
        <v>0</v>
      </c>
      <c r="L300" s="53">
        <v>0</v>
      </c>
      <c r="M300" s="53">
        <v>0</v>
      </c>
    </row>
    <row r="301" spans="1:13" ht="27.75" customHeight="1" x14ac:dyDescent="0.25">
      <c r="A301" s="79">
        <v>897</v>
      </c>
      <c r="B301" s="46" t="s">
        <v>290</v>
      </c>
      <c r="C301" s="79">
        <v>933</v>
      </c>
      <c r="D301" s="46" t="s">
        <v>290</v>
      </c>
      <c r="E301" s="186" t="s">
        <v>528</v>
      </c>
      <c r="F301" s="50">
        <v>1.198</v>
      </c>
      <c r="G301" s="51">
        <v>3.87</v>
      </c>
      <c r="H301" s="51">
        <v>1.39</v>
      </c>
      <c r="I301" s="51">
        <v>1.39</v>
      </c>
      <c r="J301" s="52">
        <v>0</v>
      </c>
      <c r="K301" s="53">
        <v>504.77</v>
      </c>
      <c r="L301" s="53">
        <v>0.05</v>
      </c>
      <c r="M301" s="53">
        <v>0.05</v>
      </c>
    </row>
    <row r="302" spans="1:13" ht="27.75" customHeight="1" x14ac:dyDescent="0.25">
      <c r="A302" s="79">
        <v>739</v>
      </c>
      <c r="B302" s="46" t="s">
        <v>290</v>
      </c>
      <c r="C302" s="79"/>
      <c r="D302" s="46"/>
      <c r="E302" s="186" t="s">
        <v>529</v>
      </c>
      <c r="F302" s="50">
        <v>1.9950000000000001</v>
      </c>
      <c r="G302" s="51">
        <v>12748.11</v>
      </c>
      <c r="H302" s="51">
        <v>1.92</v>
      </c>
      <c r="I302" s="51">
        <v>1.92</v>
      </c>
      <c r="J302" s="52">
        <v>0</v>
      </c>
      <c r="K302" s="53">
        <v>0</v>
      </c>
      <c r="L302" s="53">
        <v>0</v>
      </c>
      <c r="M302" s="53">
        <v>0</v>
      </c>
    </row>
  </sheetData>
  <mergeCells count="10">
    <mergeCell ref="A4:F4"/>
    <mergeCell ref="D5:F5"/>
    <mergeCell ref="F1:P1"/>
    <mergeCell ref="A2:P2"/>
    <mergeCell ref="C1:D1"/>
    <mergeCell ref="D7:F7"/>
    <mergeCell ref="A5:C5"/>
    <mergeCell ref="A6:C6"/>
    <mergeCell ref="A7:C7"/>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95"/>
  <sheetViews>
    <sheetView zoomScale="70" zoomScaleNormal="70" zoomScaleSheetLayoutView="100" workbookViewId="0">
      <selection activeCell="H2" sqref="H2"/>
    </sheetView>
  </sheetViews>
  <sheetFormatPr defaultColWidth="9.1796875" defaultRowHeight="12.5" x14ac:dyDescent="0.25"/>
  <cols>
    <col min="1" max="1" width="14.7265625" style="40" customWidth="1"/>
    <col min="2" max="2" width="17.54296875" style="40" customWidth="1"/>
    <col min="3" max="3" width="15.7265625" style="47" bestFit="1" customWidth="1"/>
    <col min="4" max="4" width="15.81640625" style="47" customWidth="1"/>
    <col min="5" max="5" width="14.7265625" style="48" customWidth="1"/>
    <col min="6" max="7" width="14.7265625" style="49" customWidth="1"/>
    <col min="8" max="8" width="14.7265625" style="40" customWidth="1"/>
    <col min="9" max="9" width="15.54296875" style="40" customWidth="1"/>
    <col min="10" max="13" width="9.1796875" style="40"/>
    <col min="14" max="14" width="9.453125" style="40" bestFit="1" customWidth="1"/>
    <col min="15" max="16384" width="9.1796875" style="40"/>
  </cols>
  <sheetData>
    <row r="1" spans="1:14" ht="66.75" customHeight="1" x14ac:dyDescent="0.25">
      <c r="A1" s="248" t="s">
        <v>530</v>
      </c>
      <c r="B1" s="248"/>
      <c r="C1" s="248"/>
      <c r="D1" s="248"/>
      <c r="E1" s="248"/>
      <c r="F1" s="248"/>
      <c r="G1" s="248"/>
      <c r="H1" s="250"/>
    </row>
    <row r="2" spans="1:14" s="41" customFormat="1" ht="40" customHeight="1" x14ac:dyDescent="0.25">
      <c r="A2" s="251" t="str">
        <f>Overview!B4&amp; " - Effective from "&amp;Overview!D4&amp;" - "&amp;Overview!E4&amp;" EDCM import charges"</f>
        <v>Southern Electric Power Distribution plc - Effective from 1 April 2022 - Final EDCM import charges</v>
      </c>
      <c r="B2" s="252"/>
      <c r="C2" s="252"/>
      <c r="D2" s="252"/>
      <c r="E2" s="252"/>
      <c r="F2" s="252"/>
      <c r="G2" s="252"/>
      <c r="H2" s="189"/>
    </row>
    <row r="3" spans="1:14" s="69" customFormat="1" ht="18" x14ac:dyDescent="0.25">
      <c r="A3" s="72"/>
      <c r="B3" s="72"/>
      <c r="C3" s="72"/>
      <c r="D3" s="73"/>
      <c r="E3" s="74"/>
      <c r="F3" s="74"/>
      <c r="G3" s="75"/>
      <c r="H3" s="158"/>
      <c r="I3" s="158"/>
      <c r="J3" s="158"/>
      <c r="K3" s="158"/>
      <c r="L3" s="158"/>
      <c r="M3" s="158"/>
      <c r="N3" s="158"/>
    </row>
    <row r="4" spans="1:14" ht="73.5" customHeight="1" x14ac:dyDescent="0.25">
      <c r="A4" s="43" t="s">
        <v>145</v>
      </c>
      <c r="B4" s="42" t="s">
        <v>146</v>
      </c>
      <c r="C4" s="44" t="s">
        <v>149</v>
      </c>
      <c r="D4" s="114" t="str">
        <f>'Annex 2 EHV charges'!F10</f>
        <v>Import
Super Red
unit charge
(p/kWh)</v>
      </c>
      <c r="E4" s="114" t="str">
        <f>'Annex 2 EHV charges'!G10</f>
        <v>Import
fixed charge
(p/day)</v>
      </c>
      <c r="F4" s="114" t="str">
        <f>'Annex 2 EHV charges'!H10</f>
        <v>Import
capacity charge
(p/kVA/day)</v>
      </c>
      <c r="G4" s="114" t="str">
        <f>'Annex 2 EHV charges'!I10</f>
        <v>Import
exceeded capacity charge
(p/kVA/day)</v>
      </c>
      <c r="H4" s="188"/>
    </row>
    <row r="5" spans="1:14" ht="13" x14ac:dyDescent="0.25">
      <c r="A5" s="80">
        <v>700</v>
      </c>
      <c r="B5" s="81">
        <v>2000027373741</v>
      </c>
      <c r="C5" s="187" t="s">
        <v>158</v>
      </c>
      <c r="D5" s="85">
        <v>0</v>
      </c>
      <c r="E5" s="86">
        <v>119328.57</v>
      </c>
      <c r="F5" s="87">
        <v>0.94</v>
      </c>
      <c r="G5" s="87">
        <v>0.94</v>
      </c>
    </row>
    <row r="6" spans="1:14" ht="13" x14ac:dyDescent="0.25">
      <c r="A6" s="80">
        <v>701</v>
      </c>
      <c r="B6" s="81">
        <v>2000027366674</v>
      </c>
      <c r="C6" s="187" t="s">
        <v>159</v>
      </c>
      <c r="D6" s="85">
        <v>0.66700000000000004</v>
      </c>
      <c r="E6" s="86">
        <v>35409.879999999997</v>
      </c>
      <c r="F6" s="87">
        <v>1.1200000000000001</v>
      </c>
      <c r="G6" s="87">
        <v>1.1200000000000001</v>
      </c>
    </row>
    <row r="7" spans="1:14" ht="13" x14ac:dyDescent="0.25">
      <c r="A7" s="80">
        <v>702</v>
      </c>
      <c r="B7" s="81">
        <v>2000027342238</v>
      </c>
      <c r="C7" s="187" t="s">
        <v>160</v>
      </c>
      <c r="D7" s="85">
        <v>0</v>
      </c>
      <c r="E7" s="86">
        <v>20038.45</v>
      </c>
      <c r="F7" s="87">
        <v>0.88</v>
      </c>
      <c r="G7" s="87">
        <v>0.88</v>
      </c>
    </row>
    <row r="8" spans="1:14" ht="13" x14ac:dyDescent="0.25">
      <c r="A8" s="80">
        <v>704</v>
      </c>
      <c r="B8" s="81">
        <v>2000027343640</v>
      </c>
      <c r="C8" s="187" t="s">
        <v>161</v>
      </c>
      <c r="D8" s="85">
        <v>0</v>
      </c>
      <c r="E8" s="86">
        <v>2.35</v>
      </c>
      <c r="F8" s="87">
        <v>1.28</v>
      </c>
      <c r="G8" s="87">
        <v>1.28</v>
      </c>
    </row>
    <row r="9" spans="1:14" ht="13" x14ac:dyDescent="0.25">
      <c r="A9" s="80">
        <v>706</v>
      </c>
      <c r="B9" s="81">
        <v>2000027419271</v>
      </c>
      <c r="C9" s="187" t="s">
        <v>162</v>
      </c>
      <c r="D9" s="85">
        <v>1.3009999999999999</v>
      </c>
      <c r="E9" s="86">
        <v>11.21</v>
      </c>
      <c r="F9" s="87">
        <v>0.49</v>
      </c>
      <c r="G9" s="87">
        <v>0.49</v>
      </c>
    </row>
    <row r="10" spans="1:14" ht="13" x14ac:dyDescent="0.25">
      <c r="A10" s="80">
        <v>707</v>
      </c>
      <c r="B10" s="81">
        <v>2000027427398</v>
      </c>
      <c r="C10" s="187" t="s">
        <v>163</v>
      </c>
      <c r="D10" s="85">
        <v>0</v>
      </c>
      <c r="E10" s="86">
        <v>25455.1</v>
      </c>
      <c r="F10" s="87">
        <v>0.67</v>
      </c>
      <c r="G10" s="87">
        <v>0.67</v>
      </c>
    </row>
    <row r="11" spans="1:14" ht="13" x14ac:dyDescent="0.25">
      <c r="A11" s="80">
        <v>708</v>
      </c>
      <c r="B11" s="81">
        <v>2000052675995</v>
      </c>
      <c r="C11" s="187" t="s">
        <v>164</v>
      </c>
      <c r="D11" s="85">
        <v>0</v>
      </c>
      <c r="E11" s="86">
        <v>21602.93</v>
      </c>
      <c r="F11" s="87">
        <v>1.04</v>
      </c>
      <c r="G11" s="87">
        <v>1.04</v>
      </c>
    </row>
    <row r="12" spans="1:14" ht="13" x14ac:dyDescent="0.25">
      <c r="A12" s="80">
        <v>709</v>
      </c>
      <c r="B12" s="81">
        <v>2000054624149</v>
      </c>
      <c r="C12" s="187" t="s">
        <v>165</v>
      </c>
      <c r="D12" s="85">
        <v>1.3069999999999999</v>
      </c>
      <c r="E12" s="86">
        <v>14470.01</v>
      </c>
      <c r="F12" s="87">
        <v>1.38</v>
      </c>
      <c r="G12" s="87">
        <v>1.38</v>
      </c>
    </row>
    <row r="13" spans="1:14" ht="37.5" x14ac:dyDescent="0.25">
      <c r="A13" s="80">
        <v>710</v>
      </c>
      <c r="B13" s="81" t="s">
        <v>166</v>
      </c>
      <c r="C13" s="187" t="s">
        <v>168</v>
      </c>
      <c r="D13" s="85">
        <v>0</v>
      </c>
      <c r="E13" s="86">
        <v>114447.35</v>
      </c>
      <c r="F13" s="87">
        <v>1.02</v>
      </c>
      <c r="G13" s="87">
        <v>1.02</v>
      </c>
    </row>
    <row r="14" spans="1:14" ht="13" x14ac:dyDescent="0.25">
      <c r="A14" s="80">
        <v>711</v>
      </c>
      <c r="B14" s="81">
        <v>2000027852497</v>
      </c>
      <c r="C14" s="187" t="s">
        <v>169</v>
      </c>
      <c r="D14" s="85">
        <v>2.2000000000000002</v>
      </c>
      <c r="E14" s="86">
        <v>22458.799999999999</v>
      </c>
      <c r="F14" s="87">
        <v>1.89</v>
      </c>
      <c r="G14" s="87">
        <v>1.89</v>
      </c>
    </row>
    <row r="15" spans="1:14" ht="13" x14ac:dyDescent="0.25">
      <c r="A15" s="80">
        <v>712</v>
      </c>
      <c r="B15" s="81">
        <v>2000055085297</v>
      </c>
      <c r="C15" s="187" t="s">
        <v>170</v>
      </c>
      <c r="D15" s="85">
        <v>1.351</v>
      </c>
      <c r="E15" s="86">
        <v>30048.36</v>
      </c>
      <c r="F15" s="87">
        <v>1.08</v>
      </c>
      <c r="G15" s="87">
        <v>1.08</v>
      </c>
    </row>
    <row r="16" spans="1:14" ht="13" x14ac:dyDescent="0.25">
      <c r="A16" s="80">
        <v>713</v>
      </c>
      <c r="B16" s="81">
        <v>2000055085302</v>
      </c>
      <c r="C16" s="187" t="s">
        <v>171</v>
      </c>
      <c r="D16" s="85">
        <v>1.345</v>
      </c>
      <c r="E16" s="86">
        <v>11695.26</v>
      </c>
      <c r="F16" s="87">
        <v>0.81</v>
      </c>
      <c r="G16" s="87">
        <v>0.81</v>
      </c>
    </row>
    <row r="17" spans="1:7" ht="13" x14ac:dyDescent="0.25">
      <c r="A17" s="80">
        <v>714</v>
      </c>
      <c r="B17" s="81">
        <v>2000027366665</v>
      </c>
      <c r="C17" s="187" t="s">
        <v>172</v>
      </c>
      <c r="D17" s="85">
        <v>1.8580000000000001</v>
      </c>
      <c r="E17" s="86">
        <v>103590.95</v>
      </c>
      <c r="F17" s="87">
        <v>1.2</v>
      </c>
      <c r="G17" s="87">
        <v>1.2</v>
      </c>
    </row>
    <row r="18" spans="1:7" ht="13" x14ac:dyDescent="0.25">
      <c r="A18" s="80">
        <v>715</v>
      </c>
      <c r="B18" s="81">
        <v>2000051063430</v>
      </c>
      <c r="C18" s="187" t="s">
        <v>173</v>
      </c>
      <c r="D18" s="85">
        <v>0.64700000000000002</v>
      </c>
      <c r="E18" s="86">
        <v>14094.3</v>
      </c>
      <c r="F18" s="87">
        <v>1.18</v>
      </c>
      <c r="G18" s="87">
        <v>1.18</v>
      </c>
    </row>
    <row r="19" spans="1:7" ht="13" x14ac:dyDescent="0.25">
      <c r="A19" s="80">
        <v>716</v>
      </c>
      <c r="B19" s="81">
        <v>2000027366762</v>
      </c>
      <c r="C19" s="187" t="s">
        <v>174</v>
      </c>
      <c r="D19" s="85">
        <v>0</v>
      </c>
      <c r="E19" s="86">
        <v>2700.87</v>
      </c>
      <c r="F19" s="87">
        <v>2.78</v>
      </c>
      <c r="G19" s="87">
        <v>2.78</v>
      </c>
    </row>
    <row r="20" spans="1:7" ht="13" x14ac:dyDescent="0.25">
      <c r="A20" s="80">
        <v>717</v>
      </c>
      <c r="B20" s="81">
        <v>2000027373403</v>
      </c>
      <c r="C20" s="187" t="s">
        <v>175</v>
      </c>
      <c r="D20" s="85">
        <v>1.3879999999999999</v>
      </c>
      <c r="E20" s="86">
        <v>2700.87</v>
      </c>
      <c r="F20" s="87">
        <v>1.81</v>
      </c>
      <c r="G20" s="87">
        <v>1.81</v>
      </c>
    </row>
    <row r="21" spans="1:7" ht="13" x14ac:dyDescent="0.25">
      <c r="A21" s="80">
        <v>718</v>
      </c>
      <c r="B21" s="81">
        <v>2000050571060</v>
      </c>
      <c r="C21" s="187" t="s">
        <v>176</v>
      </c>
      <c r="D21" s="85">
        <v>1.3839999999999999</v>
      </c>
      <c r="E21" s="86">
        <v>26031.040000000001</v>
      </c>
      <c r="F21" s="87">
        <v>1.06</v>
      </c>
      <c r="G21" s="87">
        <v>1.06</v>
      </c>
    </row>
    <row r="22" spans="1:7" ht="13" x14ac:dyDescent="0.25">
      <c r="A22" s="80">
        <v>719</v>
      </c>
      <c r="B22" s="81">
        <v>2000027419449</v>
      </c>
      <c r="C22" s="187" t="s">
        <v>177</v>
      </c>
      <c r="D22" s="85">
        <v>1.3360000000000001</v>
      </c>
      <c r="E22" s="86">
        <v>2700.87</v>
      </c>
      <c r="F22" s="87">
        <v>1.37</v>
      </c>
      <c r="G22" s="87">
        <v>1.37</v>
      </c>
    </row>
    <row r="23" spans="1:7" ht="13" x14ac:dyDescent="0.25">
      <c r="A23" s="80">
        <v>800</v>
      </c>
      <c r="B23" s="81">
        <v>2000050277851</v>
      </c>
      <c r="C23" s="187" t="s">
        <v>178</v>
      </c>
      <c r="D23" s="85">
        <v>0</v>
      </c>
      <c r="E23" s="86">
        <v>26228.95</v>
      </c>
      <c r="F23" s="87">
        <v>1</v>
      </c>
      <c r="G23" s="87">
        <v>1</v>
      </c>
    </row>
    <row r="24" spans="1:7" ht="13" x14ac:dyDescent="0.25">
      <c r="A24" s="80">
        <v>801</v>
      </c>
      <c r="B24" s="81">
        <v>2000050393707</v>
      </c>
      <c r="C24" s="187" t="s">
        <v>179</v>
      </c>
      <c r="D24" s="85">
        <v>1.806</v>
      </c>
      <c r="E24" s="86">
        <v>26228.95</v>
      </c>
      <c r="F24" s="87">
        <v>0.72</v>
      </c>
      <c r="G24" s="87">
        <v>0.72</v>
      </c>
    </row>
    <row r="25" spans="1:7" ht="13" x14ac:dyDescent="0.25">
      <c r="A25" s="80">
        <v>802</v>
      </c>
      <c r="B25" s="81">
        <v>2000027366841</v>
      </c>
      <c r="C25" s="187" t="s">
        <v>180</v>
      </c>
      <c r="D25" s="85">
        <v>0.98399999999999999</v>
      </c>
      <c r="E25" s="86">
        <v>2844.22</v>
      </c>
      <c r="F25" s="87">
        <v>2.0699999999999998</v>
      </c>
      <c r="G25" s="87">
        <v>2.0699999999999998</v>
      </c>
    </row>
    <row r="26" spans="1:7" ht="13" x14ac:dyDescent="0.25">
      <c r="A26" s="80">
        <v>803</v>
      </c>
      <c r="B26" s="81">
        <v>2000050277513</v>
      </c>
      <c r="C26" s="187" t="s">
        <v>181</v>
      </c>
      <c r="D26" s="85">
        <v>0</v>
      </c>
      <c r="E26" s="86">
        <v>3625.95</v>
      </c>
      <c r="F26" s="87">
        <v>1.05</v>
      </c>
      <c r="G26" s="87">
        <v>1.05</v>
      </c>
    </row>
    <row r="27" spans="1:7" ht="13" x14ac:dyDescent="0.25">
      <c r="A27" s="80">
        <v>817</v>
      </c>
      <c r="B27" s="81">
        <v>2000050481327</v>
      </c>
      <c r="C27" s="187" t="s">
        <v>182</v>
      </c>
      <c r="D27" s="85">
        <v>0</v>
      </c>
      <c r="E27" s="86">
        <v>767</v>
      </c>
      <c r="F27" s="87">
        <v>1.0900000000000001</v>
      </c>
      <c r="G27" s="87">
        <v>1.0900000000000001</v>
      </c>
    </row>
    <row r="28" spans="1:7" ht="13" x14ac:dyDescent="0.25">
      <c r="A28" s="80">
        <v>837</v>
      </c>
      <c r="B28" s="81">
        <v>2000050481309</v>
      </c>
      <c r="C28" s="187" t="s">
        <v>183</v>
      </c>
      <c r="D28" s="85">
        <v>0</v>
      </c>
      <c r="E28" s="86">
        <v>767</v>
      </c>
      <c r="F28" s="87">
        <v>1.69</v>
      </c>
      <c r="G28" s="87">
        <v>1.69</v>
      </c>
    </row>
    <row r="29" spans="1:7" ht="37.5" x14ac:dyDescent="0.25">
      <c r="A29" s="80">
        <v>804</v>
      </c>
      <c r="B29" s="81" t="s">
        <v>184</v>
      </c>
      <c r="C29" s="187" t="s">
        <v>185</v>
      </c>
      <c r="D29" s="85">
        <v>0</v>
      </c>
      <c r="E29" s="86">
        <v>26644.89</v>
      </c>
      <c r="F29" s="87">
        <v>1.04</v>
      </c>
      <c r="G29" s="87">
        <v>1.04</v>
      </c>
    </row>
    <row r="30" spans="1:7" ht="13" x14ac:dyDescent="0.25">
      <c r="A30" s="80">
        <v>805</v>
      </c>
      <c r="B30" s="81">
        <v>2000027474820</v>
      </c>
      <c r="C30" s="187" t="s">
        <v>186</v>
      </c>
      <c r="D30" s="85">
        <v>0</v>
      </c>
      <c r="E30" s="86">
        <v>2858.15</v>
      </c>
      <c r="F30" s="87">
        <v>0.85</v>
      </c>
      <c r="G30" s="87">
        <v>0.85</v>
      </c>
    </row>
    <row r="31" spans="1:7" ht="13" x14ac:dyDescent="0.25">
      <c r="A31" s="80">
        <v>806</v>
      </c>
      <c r="B31" s="81">
        <v>2000027454188</v>
      </c>
      <c r="C31" s="187" t="s">
        <v>187</v>
      </c>
      <c r="D31" s="85">
        <v>0</v>
      </c>
      <c r="E31" s="86">
        <v>14716.33</v>
      </c>
      <c r="F31" s="87">
        <v>1.45</v>
      </c>
      <c r="G31" s="87">
        <v>1.45</v>
      </c>
    </row>
    <row r="32" spans="1:7" ht="13" x14ac:dyDescent="0.25">
      <c r="A32" s="80">
        <v>807</v>
      </c>
      <c r="B32" s="81">
        <v>2000027454452</v>
      </c>
      <c r="C32" s="187" t="s">
        <v>188</v>
      </c>
      <c r="D32" s="85">
        <v>0</v>
      </c>
      <c r="E32" s="86">
        <v>3019.22</v>
      </c>
      <c r="F32" s="87">
        <v>1.24</v>
      </c>
      <c r="G32" s="87">
        <v>1.24</v>
      </c>
    </row>
    <row r="33" spans="1:7" ht="13" x14ac:dyDescent="0.25">
      <c r="A33" s="80">
        <v>808</v>
      </c>
      <c r="B33" s="81">
        <v>2000052503790</v>
      </c>
      <c r="C33" s="187" t="s">
        <v>189</v>
      </c>
      <c r="D33" s="85">
        <v>1.0069999999999999</v>
      </c>
      <c r="E33" s="86">
        <v>26228.95</v>
      </c>
      <c r="F33" s="87">
        <v>0.66</v>
      </c>
      <c r="G33" s="87">
        <v>0.66</v>
      </c>
    </row>
    <row r="34" spans="1:7" ht="13" x14ac:dyDescent="0.25">
      <c r="A34" s="80">
        <v>809</v>
      </c>
      <c r="B34" s="81">
        <v>2000027297816</v>
      </c>
      <c r="C34" s="187" t="s">
        <v>190</v>
      </c>
      <c r="D34" s="85">
        <v>0</v>
      </c>
      <c r="E34" s="86">
        <v>14359.6</v>
      </c>
      <c r="F34" s="87">
        <v>0.37</v>
      </c>
      <c r="G34" s="87">
        <v>0.37</v>
      </c>
    </row>
    <row r="35" spans="1:7" ht="13" x14ac:dyDescent="0.25">
      <c r="A35" s="80">
        <v>810</v>
      </c>
      <c r="B35" s="81">
        <v>2000050467030</v>
      </c>
      <c r="C35" s="187" t="s">
        <v>191</v>
      </c>
      <c r="D35" s="85">
        <v>0</v>
      </c>
      <c r="E35" s="86">
        <v>14777.29</v>
      </c>
      <c r="F35" s="87">
        <v>0.45</v>
      </c>
      <c r="G35" s="87">
        <v>0.45</v>
      </c>
    </row>
    <row r="36" spans="1:7" ht="13" x14ac:dyDescent="0.25">
      <c r="A36" s="80">
        <v>811</v>
      </c>
      <c r="B36" s="81">
        <v>2000051063927</v>
      </c>
      <c r="C36" s="187" t="s">
        <v>192</v>
      </c>
      <c r="D36" s="85">
        <v>0</v>
      </c>
      <c r="E36" s="86">
        <v>14376.77</v>
      </c>
      <c r="F36" s="87">
        <v>3.19</v>
      </c>
      <c r="G36" s="87">
        <v>3.19</v>
      </c>
    </row>
    <row r="37" spans="1:7" ht="13" x14ac:dyDescent="0.25">
      <c r="A37" s="80">
        <v>812</v>
      </c>
      <c r="B37" s="81">
        <v>2000027339192</v>
      </c>
      <c r="C37" s="187" t="s">
        <v>193</v>
      </c>
      <c r="D37" s="85">
        <v>0</v>
      </c>
      <c r="E37" s="86">
        <v>2605.46</v>
      </c>
      <c r="F37" s="87">
        <v>1.08</v>
      </c>
      <c r="G37" s="87">
        <v>1.08</v>
      </c>
    </row>
    <row r="38" spans="1:7" ht="13" x14ac:dyDescent="0.25">
      <c r="A38" s="80">
        <v>812</v>
      </c>
      <c r="B38" s="81">
        <v>2000050544330</v>
      </c>
      <c r="C38" s="187" t="s">
        <v>194</v>
      </c>
      <c r="D38" s="85">
        <v>0</v>
      </c>
      <c r="E38" s="86">
        <v>2.17</v>
      </c>
      <c r="F38" s="87">
        <v>1.26</v>
      </c>
      <c r="G38" s="87">
        <v>1.26</v>
      </c>
    </row>
    <row r="39" spans="1:7" ht="112.5" x14ac:dyDescent="0.25">
      <c r="A39" s="80">
        <v>813</v>
      </c>
      <c r="B39" s="81" t="s">
        <v>195</v>
      </c>
      <c r="C39" s="187" t="s">
        <v>196</v>
      </c>
      <c r="D39" s="85">
        <v>0</v>
      </c>
      <c r="E39" s="86">
        <v>31532.97</v>
      </c>
      <c r="F39" s="87">
        <v>2.8</v>
      </c>
      <c r="G39" s="87">
        <v>2.8</v>
      </c>
    </row>
    <row r="40" spans="1:7" ht="13" x14ac:dyDescent="0.25">
      <c r="A40" s="80">
        <v>814</v>
      </c>
      <c r="B40" s="81">
        <v>2000027340036</v>
      </c>
      <c r="C40" s="187" t="s">
        <v>197</v>
      </c>
      <c r="D40" s="85">
        <v>0</v>
      </c>
      <c r="E40" s="86">
        <v>2922.85</v>
      </c>
      <c r="F40" s="87">
        <v>0.48</v>
      </c>
      <c r="G40" s="87">
        <v>0.48</v>
      </c>
    </row>
    <row r="41" spans="1:7" ht="13" x14ac:dyDescent="0.25">
      <c r="A41" s="80">
        <v>815</v>
      </c>
      <c r="B41" s="81">
        <v>2000027454648</v>
      </c>
      <c r="C41" s="187" t="s">
        <v>198</v>
      </c>
      <c r="D41" s="85">
        <v>2.82</v>
      </c>
      <c r="E41" s="86">
        <v>27225.65</v>
      </c>
      <c r="F41" s="87">
        <v>0.59</v>
      </c>
      <c r="G41" s="87">
        <v>0.59</v>
      </c>
    </row>
    <row r="42" spans="1:7" ht="13" x14ac:dyDescent="0.25">
      <c r="A42" s="80">
        <v>816</v>
      </c>
      <c r="B42" s="81">
        <v>2000027306995</v>
      </c>
      <c r="C42" s="187" t="s">
        <v>199</v>
      </c>
      <c r="D42" s="85">
        <v>0</v>
      </c>
      <c r="E42" s="86">
        <v>14404.92</v>
      </c>
      <c r="F42" s="87">
        <v>1.69</v>
      </c>
      <c r="G42" s="87">
        <v>1.69</v>
      </c>
    </row>
    <row r="43" spans="1:7" ht="13" x14ac:dyDescent="0.25">
      <c r="A43" s="80">
        <v>818</v>
      </c>
      <c r="B43" s="81">
        <v>2000050277160</v>
      </c>
      <c r="C43" s="187" t="s">
        <v>200</v>
      </c>
      <c r="D43" s="85">
        <v>0</v>
      </c>
      <c r="E43" s="86">
        <v>154081.99</v>
      </c>
      <c r="F43" s="87">
        <v>2.58</v>
      </c>
      <c r="G43" s="87">
        <v>2.58</v>
      </c>
    </row>
    <row r="44" spans="1:7" ht="13" x14ac:dyDescent="0.25">
      <c r="A44" s="80">
        <v>819</v>
      </c>
      <c r="B44" s="81">
        <v>2000027466068</v>
      </c>
      <c r="C44" s="187" t="s">
        <v>201</v>
      </c>
      <c r="D44" s="85">
        <v>0</v>
      </c>
      <c r="E44" s="86">
        <v>2703.86</v>
      </c>
      <c r="F44" s="87">
        <v>1.59</v>
      </c>
      <c r="G44" s="87">
        <v>1.59</v>
      </c>
    </row>
    <row r="45" spans="1:7" ht="13" x14ac:dyDescent="0.25">
      <c r="A45" s="80">
        <v>7174</v>
      </c>
      <c r="B45" s="81">
        <v>7174</v>
      </c>
      <c r="C45" s="187" t="s">
        <v>202</v>
      </c>
      <c r="D45" s="85">
        <v>0</v>
      </c>
      <c r="E45" s="86">
        <v>2834.59</v>
      </c>
      <c r="F45" s="87">
        <v>0.44</v>
      </c>
      <c r="G45" s="87">
        <v>0.44</v>
      </c>
    </row>
    <row r="46" spans="1:7" ht="13" x14ac:dyDescent="0.25">
      <c r="A46" s="80">
        <v>823</v>
      </c>
      <c r="B46" s="81">
        <v>2000053759147</v>
      </c>
      <c r="C46" s="187" t="s">
        <v>203</v>
      </c>
      <c r="D46" s="85">
        <v>0</v>
      </c>
      <c r="E46" s="86">
        <v>2782.28</v>
      </c>
      <c r="F46" s="87">
        <v>0.37</v>
      </c>
      <c r="G46" s="87">
        <v>0.37</v>
      </c>
    </row>
    <row r="47" spans="1:7" ht="13" x14ac:dyDescent="0.25">
      <c r="A47" s="80">
        <v>824</v>
      </c>
      <c r="B47" s="81">
        <v>2000027366498</v>
      </c>
      <c r="C47" s="187" t="s">
        <v>204</v>
      </c>
      <c r="D47" s="85">
        <v>1.3149999999999999</v>
      </c>
      <c r="E47" s="86">
        <v>34838.379999999997</v>
      </c>
      <c r="F47" s="87">
        <v>2.11</v>
      </c>
      <c r="G47" s="87">
        <v>2.11</v>
      </c>
    </row>
    <row r="48" spans="1:7" ht="13" x14ac:dyDescent="0.25">
      <c r="A48" s="80">
        <v>825</v>
      </c>
      <c r="B48" s="81">
        <v>2000027323866</v>
      </c>
      <c r="C48" s="187" t="s">
        <v>205</v>
      </c>
      <c r="D48" s="85">
        <v>0</v>
      </c>
      <c r="E48" s="86">
        <v>33366.06</v>
      </c>
      <c r="F48" s="87">
        <v>1.73</v>
      </c>
      <c r="G48" s="87">
        <v>1.73</v>
      </c>
    </row>
    <row r="49" spans="1:7" ht="13" x14ac:dyDescent="0.25">
      <c r="A49" s="80">
        <v>826</v>
      </c>
      <c r="B49" s="81">
        <v>2000027318634</v>
      </c>
      <c r="C49" s="187" t="s">
        <v>206</v>
      </c>
      <c r="D49" s="85">
        <v>0</v>
      </c>
      <c r="E49" s="86">
        <v>20874.36</v>
      </c>
      <c r="F49" s="87">
        <v>0.69</v>
      </c>
      <c r="G49" s="87">
        <v>0.69</v>
      </c>
    </row>
    <row r="50" spans="1:7" ht="13" x14ac:dyDescent="0.25">
      <c r="A50" s="80">
        <v>827</v>
      </c>
      <c r="B50" s="81">
        <v>2000052503805</v>
      </c>
      <c r="C50" s="187" t="s">
        <v>207</v>
      </c>
      <c r="D50" s="85">
        <v>0.94699999999999995</v>
      </c>
      <c r="E50" s="86">
        <v>26228.95</v>
      </c>
      <c r="F50" s="87">
        <v>1.1299999999999999</v>
      </c>
      <c r="G50" s="87">
        <v>1.1299999999999999</v>
      </c>
    </row>
    <row r="51" spans="1:7" ht="13" x14ac:dyDescent="0.25">
      <c r="A51" s="80">
        <v>829</v>
      </c>
      <c r="B51" s="81">
        <v>2000050275552</v>
      </c>
      <c r="C51" s="187" t="s">
        <v>208</v>
      </c>
      <c r="D51" s="85">
        <v>0</v>
      </c>
      <c r="E51" s="86">
        <v>107688.22</v>
      </c>
      <c r="F51" s="87">
        <v>1.43</v>
      </c>
      <c r="G51" s="87">
        <v>1.43</v>
      </c>
    </row>
    <row r="52" spans="1:7" ht="13" x14ac:dyDescent="0.25">
      <c r="A52" s="80">
        <v>820</v>
      </c>
      <c r="B52" s="81">
        <v>2000052993042</v>
      </c>
      <c r="C52" s="187" t="s">
        <v>209</v>
      </c>
      <c r="D52" s="85">
        <v>1.359</v>
      </c>
      <c r="E52" s="86">
        <v>234.21</v>
      </c>
      <c r="F52" s="87">
        <v>0.54</v>
      </c>
      <c r="G52" s="87">
        <v>0.54</v>
      </c>
    </row>
    <row r="53" spans="1:7" ht="13" x14ac:dyDescent="0.25">
      <c r="A53" s="80">
        <v>830</v>
      </c>
      <c r="B53" s="81">
        <v>2000050277986</v>
      </c>
      <c r="C53" s="187" t="s">
        <v>210</v>
      </c>
      <c r="D53" s="85">
        <v>0</v>
      </c>
      <c r="E53" s="86">
        <v>128882.89</v>
      </c>
      <c r="F53" s="87">
        <v>0.78</v>
      </c>
      <c r="G53" s="87">
        <v>0.78</v>
      </c>
    </row>
    <row r="54" spans="1:7" ht="13" x14ac:dyDescent="0.25">
      <c r="A54" s="80">
        <v>854</v>
      </c>
      <c r="B54" s="81">
        <v>2000052369584</v>
      </c>
      <c r="C54" s="187" t="s">
        <v>211</v>
      </c>
      <c r="D54" s="85">
        <v>0</v>
      </c>
      <c r="E54" s="86">
        <v>128363.84</v>
      </c>
      <c r="F54" s="87">
        <v>1.25</v>
      </c>
      <c r="G54" s="87">
        <v>1.25</v>
      </c>
    </row>
    <row r="55" spans="1:7" ht="13" x14ac:dyDescent="0.25">
      <c r="A55" s="80">
        <v>835</v>
      </c>
      <c r="B55" s="81">
        <v>2000050275543</v>
      </c>
      <c r="C55" s="187" t="s">
        <v>212</v>
      </c>
      <c r="D55" s="85">
        <v>0</v>
      </c>
      <c r="E55" s="86">
        <v>105708.36</v>
      </c>
      <c r="F55" s="87">
        <v>0.97</v>
      </c>
      <c r="G55" s="87">
        <v>0.97</v>
      </c>
    </row>
    <row r="56" spans="1:7" ht="13" x14ac:dyDescent="0.25">
      <c r="A56" s="80">
        <v>836</v>
      </c>
      <c r="B56" s="81">
        <v>2000051425787</v>
      </c>
      <c r="C56" s="187" t="s">
        <v>213</v>
      </c>
      <c r="D56" s="85">
        <v>0</v>
      </c>
      <c r="E56" s="86">
        <v>14701.14</v>
      </c>
      <c r="F56" s="87">
        <v>2.08</v>
      </c>
      <c r="G56" s="87">
        <v>2.08</v>
      </c>
    </row>
    <row r="57" spans="1:7" ht="13" x14ac:dyDescent="0.25">
      <c r="A57" s="80">
        <v>4033</v>
      </c>
      <c r="B57" s="81">
        <v>4033</v>
      </c>
      <c r="C57" s="187" t="s">
        <v>214</v>
      </c>
      <c r="D57" s="85">
        <v>0</v>
      </c>
      <c r="E57" s="86">
        <v>0.17</v>
      </c>
      <c r="F57" s="87">
        <v>1.43</v>
      </c>
      <c r="G57" s="87">
        <v>1.43</v>
      </c>
    </row>
    <row r="58" spans="1:7" ht="13" x14ac:dyDescent="0.25">
      <c r="A58" s="80">
        <v>4548</v>
      </c>
      <c r="B58" s="81">
        <v>4548</v>
      </c>
      <c r="C58" s="187" t="s">
        <v>215</v>
      </c>
      <c r="D58" s="85">
        <v>0</v>
      </c>
      <c r="E58" s="86">
        <v>0.03</v>
      </c>
      <c r="F58" s="87">
        <v>0.64</v>
      </c>
      <c r="G58" s="87">
        <v>0.64</v>
      </c>
    </row>
    <row r="59" spans="1:7" ht="13" x14ac:dyDescent="0.25">
      <c r="A59" s="80">
        <v>839</v>
      </c>
      <c r="B59" s="81">
        <v>2000053874062</v>
      </c>
      <c r="C59" s="187" t="s">
        <v>216</v>
      </c>
      <c r="D59" s="85">
        <v>0</v>
      </c>
      <c r="E59" s="86">
        <v>2.23</v>
      </c>
      <c r="F59" s="87">
        <v>0.74</v>
      </c>
      <c r="G59" s="87">
        <v>0.74</v>
      </c>
    </row>
    <row r="60" spans="1:7" ht="13" x14ac:dyDescent="0.25">
      <c r="A60" s="80">
        <v>505</v>
      </c>
      <c r="B60" s="81">
        <v>2000053874105</v>
      </c>
      <c r="C60" s="187" t="s">
        <v>217</v>
      </c>
      <c r="D60" s="85">
        <v>0</v>
      </c>
      <c r="E60" s="86">
        <v>3.35</v>
      </c>
      <c r="F60" s="87">
        <v>0.56999999999999995</v>
      </c>
      <c r="G60" s="87">
        <v>0.56999999999999995</v>
      </c>
    </row>
    <row r="61" spans="1:7" ht="13" x14ac:dyDescent="0.25">
      <c r="A61" s="80">
        <v>840</v>
      </c>
      <c r="B61" s="81">
        <v>2000051011929</v>
      </c>
      <c r="C61" s="187" t="s">
        <v>218</v>
      </c>
      <c r="D61" s="85">
        <v>0</v>
      </c>
      <c r="E61" s="86">
        <v>24.27</v>
      </c>
      <c r="F61" s="87">
        <v>0.45</v>
      </c>
      <c r="G61" s="87">
        <v>0.45</v>
      </c>
    </row>
    <row r="62" spans="1:7" ht="13" x14ac:dyDescent="0.25">
      <c r="A62" s="80">
        <v>7393</v>
      </c>
      <c r="B62" s="81">
        <v>7393</v>
      </c>
      <c r="C62" s="187" t="s">
        <v>219</v>
      </c>
      <c r="D62" s="85">
        <v>1.431</v>
      </c>
      <c r="E62" s="86">
        <v>2.86</v>
      </c>
      <c r="F62" s="87">
        <v>0.53</v>
      </c>
      <c r="G62" s="87">
        <v>0.53</v>
      </c>
    </row>
    <row r="63" spans="1:7" ht="13" x14ac:dyDescent="0.25">
      <c r="A63" s="80">
        <v>7394</v>
      </c>
      <c r="B63" s="81">
        <v>7394</v>
      </c>
      <c r="C63" s="187" t="s">
        <v>220</v>
      </c>
      <c r="D63" s="85">
        <v>0</v>
      </c>
      <c r="E63" s="86">
        <v>2.16</v>
      </c>
      <c r="F63" s="87">
        <v>0.52</v>
      </c>
      <c r="G63" s="87">
        <v>0.52</v>
      </c>
    </row>
    <row r="64" spans="1:7" ht="13" x14ac:dyDescent="0.25">
      <c r="A64" s="80">
        <v>844</v>
      </c>
      <c r="B64" s="81">
        <v>2000027491213</v>
      </c>
      <c r="C64" s="187" t="s">
        <v>221</v>
      </c>
      <c r="D64" s="85">
        <v>0</v>
      </c>
      <c r="E64" s="86">
        <v>18.95</v>
      </c>
      <c r="F64" s="87">
        <v>0.41</v>
      </c>
      <c r="G64" s="87">
        <v>0.41</v>
      </c>
    </row>
    <row r="65" spans="1:7" ht="13" x14ac:dyDescent="0.25">
      <c r="A65" s="80">
        <v>844</v>
      </c>
      <c r="B65" s="81">
        <v>2000050044320</v>
      </c>
      <c r="C65" s="187" t="s">
        <v>222</v>
      </c>
      <c r="D65" s="85">
        <v>0</v>
      </c>
      <c r="E65" s="86">
        <v>8.14</v>
      </c>
      <c r="F65" s="87">
        <v>0.42</v>
      </c>
      <c r="G65" s="87">
        <v>0.42</v>
      </c>
    </row>
    <row r="66" spans="1:7" ht="13" x14ac:dyDescent="0.25">
      <c r="A66" s="80">
        <v>844</v>
      </c>
      <c r="B66" s="81">
        <v>2000052468930</v>
      </c>
      <c r="C66" s="187" t="s">
        <v>223</v>
      </c>
      <c r="D66" s="85">
        <v>0</v>
      </c>
      <c r="E66" s="86">
        <v>2.11</v>
      </c>
      <c r="F66" s="87">
        <v>0.46</v>
      </c>
      <c r="G66" s="87">
        <v>0.46</v>
      </c>
    </row>
    <row r="67" spans="1:7" ht="13" x14ac:dyDescent="0.25">
      <c r="A67" s="80">
        <v>845</v>
      </c>
      <c r="B67" s="81">
        <v>2000050437959</v>
      </c>
      <c r="C67" s="187" t="s">
        <v>224</v>
      </c>
      <c r="D67" s="85">
        <v>0</v>
      </c>
      <c r="E67" s="86">
        <v>18018.39</v>
      </c>
      <c r="F67" s="87">
        <v>3.37</v>
      </c>
      <c r="G67" s="87">
        <v>3.37</v>
      </c>
    </row>
    <row r="68" spans="1:7" ht="13" x14ac:dyDescent="0.25">
      <c r="A68" s="80">
        <v>846</v>
      </c>
      <c r="B68" s="81">
        <v>2000050552457</v>
      </c>
      <c r="C68" s="187" t="s">
        <v>225</v>
      </c>
      <c r="D68" s="85">
        <v>1.218</v>
      </c>
      <c r="E68" s="86">
        <v>2613.86</v>
      </c>
      <c r="F68" s="87">
        <v>0.84</v>
      </c>
      <c r="G68" s="87">
        <v>0.84</v>
      </c>
    </row>
    <row r="69" spans="1:7" ht="25" x14ac:dyDescent="0.25">
      <c r="A69" s="80">
        <v>847</v>
      </c>
      <c r="B69" s="81" t="s">
        <v>226</v>
      </c>
      <c r="C69" s="187" t="s">
        <v>227</v>
      </c>
      <c r="D69" s="85">
        <v>0</v>
      </c>
      <c r="E69" s="86">
        <v>2626.42</v>
      </c>
      <c r="F69" s="87">
        <v>0.49</v>
      </c>
      <c r="G69" s="87">
        <v>0.49</v>
      </c>
    </row>
    <row r="70" spans="1:7" ht="13" x14ac:dyDescent="0.25">
      <c r="A70" s="80">
        <v>849</v>
      </c>
      <c r="B70" s="81">
        <v>2000052866920</v>
      </c>
      <c r="C70" s="187" t="s">
        <v>228</v>
      </c>
      <c r="D70" s="85">
        <v>0</v>
      </c>
      <c r="E70" s="86">
        <v>18604.39</v>
      </c>
      <c r="F70" s="87">
        <v>2.52</v>
      </c>
      <c r="G70" s="87">
        <v>2.52</v>
      </c>
    </row>
    <row r="71" spans="1:7" ht="13" x14ac:dyDescent="0.25">
      <c r="A71" s="80">
        <v>851</v>
      </c>
      <c r="B71" s="81">
        <v>2000051336018</v>
      </c>
      <c r="C71" s="187" t="s">
        <v>229</v>
      </c>
      <c r="D71" s="85">
        <v>0</v>
      </c>
      <c r="E71" s="86">
        <v>14890.26</v>
      </c>
      <c r="F71" s="87">
        <v>1.04</v>
      </c>
      <c r="G71" s="87">
        <v>1.04</v>
      </c>
    </row>
    <row r="72" spans="1:7" ht="13" x14ac:dyDescent="0.25">
      <c r="A72" s="80">
        <v>853</v>
      </c>
      <c r="B72" s="81">
        <v>2000052659600</v>
      </c>
      <c r="C72" s="187" t="s">
        <v>230</v>
      </c>
      <c r="D72" s="85">
        <v>0</v>
      </c>
      <c r="E72" s="86">
        <v>2875.32</v>
      </c>
      <c r="F72" s="87">
        <v>0.52</v>
      </c>
      <c r="G72" s="87">
        <v>0.52</v>
      </c>
    </row>
    <row r="73" spans="1:7" ht="13" x14ac:dyDescent="0.25">
      <c r="A73" s="80">
        <v>855</v>
      </c>
      <c r="B73" s="81">
        <v>2000050276556</v>
      </c>
      <c r="C73" s="187" t="s">
        <v>231</v>
      </c>
      <c r="D73" s="85">
        <v>0.998</v>
      </c>
      <c r="E73" s="86">
        <v>14300.39</v>
      </c>
      <c r="F73" s="87">
        <v>1.06</v>
      </c>
      <c r="G73" s="87">
        <v>1.06</v>
      </c>
    </row>
    <row r="74" spans="1:7" ht="13" x14ac:dyDescent="0.25">
      <c r="A74" s="80">
        <v>856</v>
      </c>
      <c r="B74" s="81">
        <v>2000054315483</v>
      </c>
      <c r="C74" s="187" t="s">
        <v>232</v>
      </c>
      <c r="D74" s="85">
        <v>0</v>
      </c>
      <c r="E74" s="86">
        <v>25813.01</v>
      </c>
      <c r="F74" s="87">
        <v>0.85</v>
      </c>
      <c r="G74" s="87">
        <v>0.85</v>
      </c>
    </row>
    <row r="75" spans="1:7" ht="13" x14ac:dyDescent="0.25">
      <c r="A75" s="80">
        <v>857</v>
      </c>
      <c r="B75" s="81">
        <v>2000054359392</v>
      </c>
      <c r="C75" s="187" t="s">
        <v>233</v>
      </c>
      <c r="D75" s="85">
        <v>1.5469999999999999</v>
      </c>
      <c r="E75" s="86">
        <v>14125.39</v>
      </c>
      <c r="F75" s="87">
        <v>1.1200000000000001</v>
      </c>
      <c r="G75" s="87">
        <v>1.1200000000000001</v>
      </c>
    </row>
    <row r="76" spans="1:7" ht="13" x14ac:dyDescent="0.25">
      <c r="A76" s="80">
        <v>858</v>
      </c>
      <c r="B76" s="81">
        <v>2000051445019</v>
      </c>
      <c r="C76" s="187" t="s">
        <v>234</v>
      </c>
      <c r="D76" s="85">
        <v>0</v>
      </c>
      <c r="E76" s="86">
        <v>4.43</v>
      </c>
      <c r="F76" s="87">
        <v>0.46</v>
      </c>
      <c r="G76" s="87">
        <v>0.46</v>
      </c>
    </row>
    <row r="77" spans="1:7" ht="13" x14ac:dyDescent="0.25">
      <c r="A77" s="80">
        <v>859</v>
      </c>
      <c r="B77" s="81">
        <v>2000054431783</v>
      </c>
      <c r="C77" s="187" t="s">
        <v>235</v>
      </c>
      <c r="D77" s="85">
        <v>0</v>
      </c>
      <c r="E77" s="86">
        <v>2615.0700000000002</v>
      </c>
      <c r="F77" s="87">
        <v>0.41</v>
      </c>
      <c r="G77" s="87">
        <v>0.41</v>
      </c>
    </row>
    <row r="78" spans="1:7" ht="13" x14ac:dyDescent="0.25">
      <c r="A78" s="80">
        <v>860</v>
      </c>
      <c r="B78" s="81">
        <v>2000054674344</v>
      </c>
      <c r="C78" s="187" t="s">
        <v>236</v>
      </c>
      <c r="D78" s="85">
        <v>0</v>
      </c>
      <c r="E78" s="86">
        <v>2822.13</v>
      </c>
      <c r="F78" s="87">
        <v>0.74</v>
      </c>
      <c r="G78" s="87">
        <v>0.74</v>
      </c>
    </row>
    <row r="79" spans="1:7" ht="13" x14ac:dyDescent="0.25">
      <c r="A79" s="80">
        <v>7303</v>
      </c>
      <c r="B79" s="81">
        <v>7303</v>
      </c>
      <c r="C79" s="187" t="s">
        <v>237</v>
      </c>
      <c r="D79" s="85">
        <v>0.441</v>
      </c>
      <c r="E79" s="86">
        <v>25397.07</v>
      </c>
      <c r="F79" s="87">
        <v>2.79</v>
      </c>
      <c r="G79" s="87">
        <v>2.79</v>
      </c>
    </row>
    <row r="80" spans="1:7" ht="13" x14ac:dyDescent="0.25">
      <c r="A80" s="80">
        <v>863</v>
      </c>
      <c r="B80" s="81">
        <v>2000055109274</v>
      </c>
      <c r="C80" s="187" t="s">
        <v>238</v>
      </c>
      <c r="D80" s="85">
        <v>0</v>
      </c>
      <c r="E80" s="86">
        <v>0.6</v>
      </c>
      <c r="F80" s="87">
        <v>2.37</v>
      </c>
      <c r="G80" s="87">
        <v>2.37</v>
      </c>
    </row>
    <row r="81" spans="1:7" ht="13" x14ac:dyDescent="0.25">
      <c r="A81" s="80">
        <v>852</v>
      </c>
      <c r="B81" s="81">
        <v>2000055132440</v>
      </c>
      <c r="C81" s="187" t="s">
        <v>239</v>
      </c>
      <c r="D81" s="85">
        <v>0</v>
      </c>
      <c r="E81" s="86">
        <v>2.97</v>
      </c>
      <c r="F81" s="87">
        <v>0.68</v>
      </c>
      <c r="G81" s="87">
        <v>0.68</v>
      </c>
    </row>
    <row r="82" spans="1:7" ht="13" x14ac:dyDescent="0.25">
      <c r="A82" s="80">
        <v>862</v>
      </c>
      <c r="B82" s="81">
        <v>2000055138985</v>
      </c>
      <c r="C82" s="187" t="s">
        <v>240</v>
      </c>
      <c r="D82" s="85">
        <v>0</v>
      </c>
      <c r="E82" s="86">
        <v>1.19</v>
      </c>
      <c r="F82" s="87">
        <v>1.1100000000000001</v>
      </c>
      <c r="G82" s="87">
        <v>1.1100000000000001</v>
      </c>
    </row>
    <row r="83" spans="1:7" ht="13" x14ac:dyDescent="0.25">
      <c r="A83" s="80">
        <v>864</v>
      </c>
      <c r="B83" s="81">
        <v>2000055125815</v>
      </c>
      <c r="C83" s="187" t="s">
        <v>241</v>
      </c>
      <c r="D83" s="85">
        <v>0</v>
      </c>
      <c r="E83" s="86">
        <v>6.59</v>
      </c>
      <c r="F83" s="87">
        <v>1.1000000000000001</v>
      </c>
      <c r="G83" s="87">
        <v>1.1000000000000001</v>
      </c>
    </row>
    <row r="84" spans="1:7" ht="13" x14ac:dyDescent="0.25">
      <c r="A84" s="80">
        <v>865</v>
      </c>
      <c r="B84" s="81">
        <v>2000055125842</v>
      </c>
      <c r="C84" s="187" t="s">
        <v>242</v>
      </c>
      <c r="D84" s="85">
        <v>0</v>
      </c>
      <c r="E84" s="86">
        <v>2.88</v>
      </c>
      <c r="F84" s="87">
        <v>2.58</v>
      </c>
      <c r="G84" s="87">
        <v>2.58</v>
      </c>
    </row>
    <row r="85" spans="1:7" ht="13" x14ac:dyDescent="0.25">
      <c r="A85" s="80">
        <v>866</v>
      </c>
      <c r="B85" s="81">
        <v>2000055213940</v>
      </c>
      <c r="C85" s="187" t="s">
        <v>243</v>
      </c>
      <c r="D85" s="85">
        <v>0</v>
      </c>
      <c r="E85" s="86">
        <v>1.37</v>
      </c>
      <c r="F85" s="87">
        <v>2.82</v>
      </c>
      <c r="G85" s="87">
        <v>2.82</v>
      </c>
    </row>
    <row r="86" spans="1:7" ht="13" x14ac:dyDescent="0.25">
      <c r="A86" s="80">
        <v>861</v>
      </c>
      <c r="B86" s="81">
        <v>2000055029502</v>
      </c>
      <c r="C86" s="187" t="s">
        <v>244</v>
      </c>
      <c r="D86" s="85">
        <v>0</v>
      </c>
      <c r="E86" s="86">
        <v>103005.39</v>
      </c>
      <c r="F86" s="87">
        <v>1.29</v>
      </c>
      <c r="G86" s="87">
        <v>1.29</v>
      </c>
    </row>
    <row r="87" spans="1:7" ht="13" x14ac:dyDescent="0.25">
      <c r="A87" s="80">
        <v>861</v>
      </c>
      <c r="B87" s="81">
        <v>2000055029511</v>
      </c>
      <c r="C87" s="187" t="s">
        <v>245</v>
      </c>
      <c r="D87" s="85">
        <v>0</v>
      </c>
      <c r="E87" s="86">
        <v>97.59</v>
      </c>
      <c r="F87" s="87">
        <v>1.29</v>
      </c>
      <c r="G87" s="87">
        <v>1.29</v>
      </c>
    </row>
    <row r="88" spans="1:7" ht="13" x14ac:dyDescent="0.25">
      <c r="A88" s="80">
        <v>861</v>
      </c>
      <c r="B88" s="81">
        <v>2000055029520</v>
      </c>
      <c r="C88" s="187" t="s">
        <v>246</v>
      </c>
      <c r="D88" s="85">
        <v>0</v>
      </c>
      <c r="E88" s="86">
        <v>97.59</v>
      </c>
      <c r="F88" s="87">
        <v>0.54</v>
      </c>
      <c r="G88" s="87">
        <v>0.54</v>
      </c>
    </row>
    <row r="89" spans="1:7" ht="13" x14ac:dyDescent="0.25">
      <c r="A89" s="80">
        <v>861</v>
      </c>
      <c r="B89" s="81">
        <v>2000055029530</v>
      </c>
      <c r="C89" s="187" t="s">
        <v>247</v>
      </c>
      <c r="D89" s="85">
        <v>0</v>
      </c>
      <c r="E89" s="86">
        <v>97.59</v>
      </c>
      <c r="F89" s="87">
        <v>0.6</v>
      </c>
      <c r="G89" s="87">
        <v>0.6</v>
      </c>
    </row>
    <row r="90" spans="1:7" ht="13" x14ac:dyDescent="0.25">
      <c r="A90" s="80">
        <v>861</v>
      </c>
      <c r="B90" s="81">
        <v>2000055029549</v>
      </c>
      <c r="C90" s="187" t="s">
        <v>248</v>
      </c>
      <c r="D90" s="85">
        <v>0</v>
      </c>
      <c r="E90" s="86">
        <v>97.59</v>
      </c>
      <c r="F90" s="87">
        <v>0.57999999999999996</v>
      </c>
      <c r="G90" s="87">
        <v>0.57999999999999996</v>
      </c>
    </row>
    <row r="91" spans="1:7" ht="13" x14ac:dyDescent="0.25">
      <c r="A91" s="80">
        <v>861</v>
      </c>
      <c r="B91" s="81">
        <v>2000055029558</v>
      </c>
      <c r="C91" s="187" t="s">
        <v>249</v>
      </c>
      <c r="D91" s="85">
        <v>0</v>
      </c>
      <c r="E91" s="86">
        <v>97.59</v>
      </c>
      <c r="F91" s="87">
        <v>0.54</v>
      </c>
      <c r="G91" s="87">
        <v>0.54</v>
      </c>
    </row>
    <row r="92" spans="1:7" ht="13" x14ac:dyDescent="0.25">
      <c r="A92" s="80">
        <v>7096</v>
      </c>
      <c r="B92" s="81">
        <v>7096</v>
      </c>
      <c r="C92" s="187" t="s">
        <v>250</v>
      </c>
      <c r="D92" s="85">
        <v>0</v>
      </c>
      <c r="E92" s="86">
        <v>105588.71</v>
      </c>
      <c r="F92" s="87">
        <v>1.29</v>
      </c>
      <c r="G92" s="87">
        <v>1.29</v>
      </c>
    </row>
    <row r="93" spans="1:7" ht="13" x14ac:dyDescent="0.25">
      <c r="A93" s="80">
        <v>7098</v>
      </c>
      <c r="B93" s="81">
        <v>7098</v>
      </c>
      <c r="C93" s="187" t="s">
        <v>252</v>
      </c>
      <c r="D93" s="85">
        <v>0</v>
      </c>
      <c r="E93" s="86">
        <v>102916.51</v>
      </c>
      <c r="F93" s="87">
        <v>1.37</v>
      </c>
      <c r="G93" s="87">
        <v>1.37</v>
      </c>
    </row>
    <row r="94" spans="1:7" ht="13" x14ac:dyDescent="0.25">
      <c r="A94" s="80">
        <v>7097</v>
      </c>
      <c r="B94" s="81">
        <v>7097</v>
      </c>
      <c r="C94" s="187" t="s">
        <v>253</v>
      </c>
      <c r="D94" s="85">
        <v>0</v>
      </c>
      <c r="E94" s="86">
        <v>122725.78</v>
      </c>
      <c r="F94" s="87">
        <v>1.21</v>
      </c>
      <c r="G94" s="87">
        <v>1.21</v>
      </c>
    </row>
    <row r="95" spans="1:7" ht="13" x14ac:dyDescent="0.25">
      <c r="A95" s="80">
        <v>833</v>
      </c>
      <c r="B95" s="81">
        <v>2000051300396</v>
      </c>
      <c r="C95" s="187" t="s">
        <v>254</v>
      </c>
      <c r="D95" s="85">
        <v>0</v>
      </c>
      <c r="E95" s="86">
        <v>110765.57</v>
      </c>
      <c r="F95" s="87">
        <v>1.05</v>
      </c>
      <c r="G95" s="87">
        <v>1.05</v>
      </c>
    </row>
    <row r="96" spans="1:7" ht="13" x14ac:dyDescent="0.25">
      <c r="A96" s="80">
        <v>867</v>
      </c>
      <c r="B96" s="81">
        <v>2000055426205</v>
      </c>
      <c r="C96" s="187" t="s">
        <v>255</v>
      </c>
      <c r="D96" s="85">
        <v>0</v>
      </c>
      <c r="E96" s="86">
        <v>4.3499999999999996</v>
      </c>
      <c r="F96" s="87">
        <v>0.77</v>
      </c>
      <c r="G96" s="87">
        <v>0.77</v>
      </c>
    </row>
    <row r="97" spans="1:7" ht="13" x14ac:dyDescent="0.25">
      <c r="A97" s="80">
        <v>868</v>
      </c>
      <c r="B97" s="81">
        <v>2000055426232</v>
      </c>
      <c r="C97" s="187" t="s">
        <v>256</v>
      </c>
      <c r="D97" s="85">
        <v>0</v>
      </c>
      <c r="E97" s="86">
        <v>9.5500000000000007</v>
      </c>
      <c r="F97" s="87">
        <v>0.77</v>
      </c>
      <c r="G97" s="87">
        <v>0.77</v>
      </c>
    </row>
    <row r="98" spans="1:7" ht="13" x14ac:dyDescent="0.25">
      <c r="A98" s="80">
        <v>7484</v>
      </c>
      <c r="B98" s="81">
        <v>7484</v>
      </c>
      <c r="C98" s="187" t="s">
        <v>257</v>
      </c>
      <c r="D98" s="85">
        <v>0</v>
      </c>
      <c r="E98" s="86">
        <v>2.83</v>
      </c>
      <c r="F98" s="87">
        <v>1.1299999999999999</v>
      </c>
      <c r="G98" s="87">
        <v>1.1299999999999999</v>
      </c>
    </row>
    <row r="99" spans="1:7" ht="13" x14ac:dyDescent="0.25">
      <c r="A99" s="80">
        <v>870</v>
      </c>
      <c r="B99" s="81">
        <v>2000055580574</v>
      </c>
      <c r="C99" s="187" t="s">
        <v>258</v>
      </c>
      <c r="D99" s="85">
        <v>0</v>
      </c>
      <c r="E99" s="86">
        <v>4.91</v>
      </c>
      <c r="F99" s="87">
        <v>0.74</v>
      </c>
      <c r="G99" s="87">
        <v>0.74</v>
      </c>
    </row>
    <row r="100" spans="1:7" ht="13" x14ac:dyDescent="0.25">
      <c r="A100" s="80">
        <v>872</v>
      </c>
      <c r="B100" s="81">
        <v>2000055580592</v>
      </c>
      <c r="C100" s="187" t="s">
        <v>259</v>
      </c>
      <c r="D100" s="85">
        <v>0</v>
      </c>
      <c r="E100" s="86">
        <v>7.2</v>
      </c>
      <c r="F100" s="87">
        <v>0.59</v>
      </c>
      <c r="G100" s="87">
        <v>0.59</v>
      </c>
    </row>
    <row r="101" spans="1:7" ht="13" x14ac:dyDescent="0.25">
      <c r="A101" s="80">
        <v>873</v>
      </c>
      <c r="B101" s="81">
        <v>2000055582785</v>
      </c>
      <c r="C101" s="187" t="s">
        <v>260</v>
      </c>
      <c r="D101" s="85">
        <v>0</v>
      </c>
      <c r="E101" s="86">
        <v>6.76</v>
      </c>
      <c r="F101" s="87">
        <v>1.08</v>
      </c>
      <c r="G101" s="87">
        <v>1.08</v>
      </c>
    </row>
    <row r="102" spans="1:7" ht="13" x14ac:dyDescent="0.25">
      <c r="A102" s="80">
        <v>874</v>
      </c>
      <c r="B102" s="81">
        <v>2000055634982</v>
      </c>
      <c r="C102" s="187" t="s">
        <v>261</v>
      </c>
      <c r="D102" s="85">
        <v>0</v>
      </c>
      <c r="E102" s="86">
        <v>4.5199999999999996</v>
      </c>
      <c r="F102" s="87">
        <v>0.87</v>
      </c>
      <c r="G102" s="87">
        <v>0.87</v>
      </c>
    </row>
    <row r="103" spans="1:7" ht="13" x14ac:dyDescent="0.25">
      <c r="A103" s="80">
        <v>875</v>
      </c>
      <c r="B103" s="81">
        <v>2000055643198</v>
      </c>
      <c r="C103" s="187" t="s">
        <v>262</v>
      </c>
      <c r="D103" s="85">
        <v>0</v>
      </c>
      <c r="E103" s="86">
        <v>3.35</v>
      </c>
      <c r="F103" s="87">
        <v>1.25</v>
      </c>
      <c r="G103" s="87">
        <v>1.25</v>
      </c>
    </row>
    <row r="104" spans="1:7" ht="13" x14ac:dyDescent="0.25">
      <c r="A104" s="80">
        <v>705</v>
      </c>
      <c r="B104" s="81">
        <v>2000051981890</v>
      </c>
      <c r="C104" s="187" t="s">
        <v>263</v>
      </c>
      <c r="D104" s="85">
        <v>0</v>
      </c>
      <c r="E104" s="86">
        <v>25592.25</v>
      </c>
      <c r="F104" s="87">
        <v>1.58</v>
      </c>
      <c r="G104" s="87">
        <v>1.58</v>
      </c>
    </row>
    <row r="105" spans="1:7" ht="13" x14ac:dyDescent="0.25">
      <c r="A105" s="80">
        <v>876</v>
      </c>
      <c r="B105" s="81">
        <v>2000055872892</v>
      </c>
      <c r="C105" s="187" t="s">
        <v>264</v>
      </c>
      <c r="D105" s="85">
        <v>0</v>
      </c>
      <c r="E105" s="86">
        <v>4.21</v>
      </c>
      <c r="F105" s="87">
        <v>1.04</v>
      </c>
      <c r="G105" s="87">
        <v>1.04</v>
      </c>
    </row>
    <row r="106" spans="1:7" ht="13" x14ac:dyDescent="0.25">
      <c r="A106" s="80">
        <v>877</v>
      </c>
      <c r="B106" s="81">
        <v>2000055600255</v>
      </c>
      <c r="C106" s="187" t="s">
        <v>265</v>
      </c>
      <c r="D106" s="85">
        <v>0</v>
      </c>
      <c r="E106" s="86">
        <v>16.61</v>
      </c>
      <c r="F106" s="87">
        <v>0.63</v>
      </c>
      <c r="G106" s="87">
        <v>0.63</v>
      </c>
    </row>
    <row r="107" spans="1:7" ht="13" x14ac:dyDescent="0.25">
      <c r="A107" s="80">
        <v>878</v>
      </c>
      <c r="B107" s="81">
        <v>2000055600194</v>
      </c>
      <c r="C107" s="187" t="s">
        <v>266</v>
      </c>
      <c r="D107" s="85">
        <v>0</v>
      </c>
      <c r="E107" s="86">
        <v>13.42</v>
      </c>
      <c r="F107" s="87">
        <v>0.72</v>
      </c>
      <c r="G107" s="87">
        <v>0.72</v>
      </c>
    </row>
    <row r="108" spans="1:7" ht="13" x14ac:dyDescent="0.25">
      <c r="A108" s="80">
        <v>880</v>
      </c>
      <c r="B108" s="81">
        <v>2000055918093</v>
      </c>
      <c r="C108" s="187" t="s">
        <v>267</v>
      </c>
      <c r="D108" s="85">
        <v>0</v>
      </c>
      <c r="E108" s="86">
        <v>3.63</v>
      </c>
      <c r="F108" s="87">
        <v>0.95</v>
      </c>
      <c r="G108" s="87">
        <v>0.95</v>
      </c>
    </row>
    <row r="109" spans="1:7" ht="13" x14ac:dyDescent="0.25">
      <c r="A109" s="80">
        <v>881</v>
      </c>
      <c r="B109" s="81">
        <v>2000055969256</v>
      </c>
      <c r="C109" s="187" t="s">
        <v>268</v>
      </c>
      <c r="D109" s="85">
        <v>1.198</v>
      </c>
      <c r="E109" s="86">
        <v>4.26</v>
      </c>
      <c r="F109" s="87">
        <v>1.47</v>
      </c>
      <c r="G109" s="87">
        <v>1.47</v>
      </c>
    </row>
    <row r="110" spans="1:7" ht="13" x14ac:dyDescent="0.25">
      <c r="A110" s="80">
        <v>882</v>
      </c>
      <c r="B110" s="81">
        <v>2000055600352</v>
      </c>
      <c r="C110" s="187" t="s">
        <v>269</v>
      </c>
      <c r="D110" s="85">
        <v>0</v>
      </c>
      <c r="E110" s="86">
        <v>4.3499999999999996</v>
      </c>
      <c r="F110" s="87">
        <v>0.77</v>
      </c>
      <c r="G110" s="87">
        <v>0.77</v>
      </c>
    </row>
    <row r="111" spans="1:7" ht="13" x14ac:dyDescent="0.25">
      <c r="A111" s="80">
        <v>883</v>
      </c>
      <c r="B111" s="81">
        <v>2000055582767</v>
      </c>
      <c r="C111" s="187" t="s">
        <v>270</v>
      </c>
      <c r="D111" s="85">
        <v>0</v>
      </c>
      <c r="E111" s="86">
        <v>18.399999999999999</v>
      </c>
      <c r="F111" s="87">
        <v>0.72</v>
      </c>
      <c r="G111" s="87">
        <v>0.72</v>
      </c>
    </row>
    <row r="112" spans="1:7" ht="13" x14ac:dyDescent="0.25">
      <c r="A112" s="80">
        <v>884</v>
      </c>
      <c r="B112" s="81">
        <v>2000056041495</v>
      </c>
      <c r="C112" s="187" t="s">
        <v>271</v>
      </c>
      <c r="D112" s="85">
        <v>0.63500000000000001</v>
      </c>
      <c r="E112" s="86">
        <v>20.100000000000001</v>
      </c>
      <c r="F112" s="87">
        <v>1.38</v>
      </c>
      <c r="G112" s="87">
        <v>1.38</v>
      </c>
    </row>
    <row r="113" spans="1:7" ht="13" x14ac:dyDescent="0.25">
      <c r="A113" s="80">
        <v>349</v>
      </c>
      <c r="B113" s="81">
        <v>2000056041500</v>
      </c>
      <c r="C113" s="187" t="s">
        <v>272</v>
      </c>
      <c r="D113" s="85">
        <v>0.63200000000000001</v>
      </c>
      <c r="E113" s="86">
        <v>20.100000000000001</v>
      </c>
      <c r="F113" s="87">
        <v>1.52</v>
      </c>
      <c r="G113" s="87">
        <v>1.52</v>
      </c>
    </row>
    <row r="114" spans="1:7" ht="13" x14ac:dyDescent="0.25">
      <c r="A114" s="80">
        <v>885</v>
      </c>
      <c r="B114" s="81">
        <v>2000055916254</v>
      </c>
      <c r="C114" s="187" t="s">
        <v>273</v>
      </c>
      <c r="D114" s="85">
        <v>0</v>
      </c>
      <c r="E114" s="86">
        <v>3.95</v>
      </c>
      <c r="F114" s="87">
        <v>1.03</v>
      </c>
      <c r="G114" s="87">
        <v>1.03</v>
      </c>
    </row>
    <row r="115" spans="1:7" ht="13" x14ac:dyDescent="0.25">
      <c r="A115" s="80">
        <v>886</v>
      </c>
      <c r="B115" s="81">
        <v>2000055860113</v>
      </c>
      <c r="C115" s="187" t="s">
        <v>274</v>
      </c>
      <c r="D115" s="85">
        <v>0</v>
      </c>
      <c r="E115" s="86">
        <v>3.34</v>
      </c>
      <c r="F115" s="87">
        <v>0.76</v>
      </c>
      <c r="G115" s="87">
        <v>0.76</v>
      </c>
    </row>
    <row r="116" spans="1:7" ht="13" x14ac:dyDescent="0.25">
      <c r="A116" s="80">
        <v>888</v>
      </c>
      <c r="B116" s="81">
        <v>2000055899574</v>
      </c>
      <c r="C116" s="187" t="s">
        <v>275</v>
      </c>
      <c r="D116" s="85">
        <v>0</v>
      </c>
      <c r="E116" s="86">
        <v>2.2999999999999998</v>
      </c>
      <c r="F116" s="87">
        <v>0.79</v>
      </c>
      <c r="G116" s="87">
        <v>0.79</v>
      </c>
    </row>
    <row r="117" spans="1:7" ht="13" x14ac:dyDescent="0.25">
      <c r="A117" s="80">
        <v>889</v>
      </c>
      <c r="B117" s="81">
        <v>2000055899529</v>
      </c>
      <c r="C117" s="187" t="s">
        <v>276</v>
      </c>
      <c r="D117" s="85">
        <v>0</v>
      </c>
      <c r="E117" s="86">
        <v>25.17</v>
      </c>
      <c r="F117" s="87">
        <v>0.94</v>
      </c>
      <c r="G117" s="87">
        <v>0.94</v>
      </c>
    </row>
    <row r="118" spans="1:7" ht="13" x14ac:dyDescent="0.25">
      <c r="A118" s="80">
        <v>890</v>
      </c>
      <c r="B118" s="81">
        <v>2000056041556</v>
      </c>
      <c r="C118" s="187" t="s">
        <v>277</v>
      </c>
      <c r="D118" s="85">
        <v>0</v>
      </c>
      <c r="E118" s="86">
        <v>50.62</v>
      </c>
      <c r="F118" s="87">
        <v>0.67</v>
      </c>
      <c r="G118" s="87">
        <v>0.67</v>
      </c>
    </row>
    <row r="119" spans="1:7" ht="13" x14ac:dyDescent="0.25">
      <c r="A119" s="80">
        <v>834</v>
      </c>
      <c r="B119" s="81" t="s">
        <v>278</v>
      </c>
      <c r="C119" s="187" t="s">
        <v>280</v>
      </c>
      <c r="D119" s="85">
        <v>0</v>
      </c>
      <c r="E119" s="86">
        <v>107050.73</v>
      </c>
      <c r="F119" s="87">
        <v>1.42</v>
      </c>
      <c r="G119" s="87">
        <v>1.42</v>
      </c>
    </row>
    <row r="120" spans="1:7" ht="25" x14ac:dyDescent="0.25">
      <c r="A120" s="80">
        <v>891</v>
      </c>
      <c r="B120" s="81" t="s">
        <v>281</v>
      </c>
      <c r="C120" s="187" t="s">
        <v>282</v>
      </c>
      <c r="D120" s="85">
        <v>0</v>
      </c>
      <c r="E120" s="86">
        <v>16404.13</v>
      </c>
      <c r="F120" s="87">
        <v>2.2200000000000002</v>
      </c>
      <c r="G120" s="87">
        <v>2.2200000000000002</v>
      </c>
    </row>
    <row r="121" spans="1:7" ht="13" x14ac:dyDescent="0.25">
      <c r="A121" s="80">
        <v>892</v>
      </c>
      <c r="B121" s="81">
        <v>2000055582800</v>
      </c>
      <c r="C121" s="187" t="s">
        <v>283</v>
      </c>
      <c r="D121" s="85">
        <v>0</v>
      </c>
      <c r="E121" s="86">
        <v>1.75</v>
      </c>
      <c r="F121" s="87">
        <v>1.52</v>
      </c>
      <c r="G121" s="87">
        <v>1.52</v>
      </c>
    </row>
    <row r="122" spans="1:7" ht="13" x14ac:dyDescent="0.25">
      <c r="A122" s="80">
        <v>893</v>
      </c>
      <c r="B122" s="81">
        <v>2000056442147</v>
      </c>
      <c r="C122" s="187" t="s">
        <v>284</v>
      </c>
      <c r="D122" s="85">
        <v>0</v>
      </c>
      <c r="E122" s="86">
        <v>3.26</v>
      </c>
      <c r="F122" s="87">
        <v>0.73</v>
      </c>
      <c r="G122" s="87">
        <v>0.73</v>
      </c>
    </row>
    <row r="123" spans="1:7" ht="13" x14ac:dyDescent="0.25">
      <c r="A123" s="80">
        <v>894</v>
      </c>
      <c r="B123" s="81">
        <v>2000055894939</v>
      </c>
      <c r="C123" s="187" t="s">
        <v>285</v>
      </c>
      <c r="D123" s="85">
        <v>0</v>
      </c>
      <c r="E123" s="86">
        <v>1.62</v>
      </c>
      <c r="F123" s="87">
        <v>1.38</v>
      </c>
      <c r="G123" s="87">
        <v>1.38</v>
      </c>
    </row>
    <row r="124" spans="1:7" ht="13" x14ac:dyDescent="0.25">
      <c r="A124" s="80">
        <v>895</v>
      </c>
      <c r="B124" s="81">
        <v>2000055630116</v>
      </c>
      <c r="C124" s="187" t="s">
        <v>286</v>
      </c>
      <c r="D124" s="85">
        <v>2.2200000000000002</v>
      </c>
      <c r="E124" s="86">
        <v>4.68</v>
      </c>
      <c r="F124" s="87">
        <v>3.23</v>
      </c>
      <c r="G124" s="87">
        <v>3.23</v>
      </c>
    </row>
    <row r="125" spans="1:7" ht="13" x14ac:dyDescent="0.25">
      <c r="A125" s="80">
        <v>896</v>
      </c>
      <c r="B125" s="81">
        <v>2000055845773</v>
      </c>
      <c r="C125" s="187" t="s">
        <v>287</v>
      </c>
      <c r="D125" s="85">
        <v>1.1839999999999999</v>
      </c>
      <c r="E125" s="86">
        <v>2.5299999999999998</v>
      </c>
      <c r="F125" s="87">
        <v>1.18</v>
      </c>
      <c r="G125" s="87">
        <v>1.18</v>
      </c>
    </row>
    <row r="126" spans="1:7" ht="13" x14ac:dyDescent="0.25">
      <c r="A126" s="80">
        <v>720</v>
      </c>
      <c r="B126" s="81">
        <v>2000055856970</v>
      </c>
      <c r="C126" s="187" t="s">
        <v>288</v>
      </c>
      <c r="D126" s="85">
        <v>0</v>
      </c>
      <c r="E126" s="86">
        <v>6.72</v>
      </c>
      <c r="F126" s="87">
        <v>2.13</v>
      </c>
      <c r="G126" s="87">
        <v>2.13</v>
      </c>
    </row>
    <row r="127" spans="1:7" ht="13" x14ac:dyDescent="0.25">
      <c r="A127" s="80">
        <v>848</v>
      </c>
      <c r="B127" s="81">
        <v>2000056875315</v>
      </c>
      <c r="C127" s="187" t="s">
        <v>289</v>
      </c>
      <c r="D127" s="85">
        <v>0.40500000000000003</v>
      </c>
      <c r="E127" s="86">
        <v>73.73</v>
      </c>
      <c r="F127" s="87">
        <v>0.44</v>
      </c>
      <c r="G127" s="87">
        <v>0.44</v>
      </c>
    </row>
    <row r="128" spans="1:7" ht="13" x14ac:dyDescent="0.25">
      <c r="A128" s="80">
        <v>722</v>
      </c>
      <c r="B128" s="81">
        <v>2000027480851</v>
      </c>
      <c r="C128" s="187" t="s">
        <v>291</v>
      </c>
      <c r="D128" s="85">
        <v>0</v>
      </c>
      <c r="E128" s="86">
        <v>1105.94</v>
      </c>
      <c r="F128" s="87">
        <v>0.53</v>
      </c>
      <c r="G128" s="87">
        <v>0.53</v>
      </c>
    </row>
    <row r="129" spans="1:7" ht="13" x14ac:dyDescent="0.25">
      <c r="A129" s="80">
        <v>724</v>
      </c>
      <c r="B129" s="81">
        <v>2000055874997</v>
      </c>
      <c r="C129" s="187" t="s">
        <v>292</v>
      </c>
      <c r="D129" s="85">
        <v>0</v>
      </c>
      <c r="E129" s="86">
        <v>26.91</v>
      </c>
      <c r="F129" s="87">
        <v>0.41</v>
      </c>
      <c r="G129" s="87">
        <v>0.41</v>
      </c>
    </row>
    <row r="130" spans="1:7" ht="13" x14ac:dyDescent="0.25">
      <c r="A130" s="80">
        <v>725</v>
      </c>
      <c r="B130" s="81">
        <v>2000055996659</v>
      </c>
      <c r="C130" s="187" t="s">
        <v>293</v>
      </c>
      <c r="D130" s="85">
        <v>0</v>
      </c>
      <c r="E130" s="86">
        <v>6.41</v>
      </c>
      <c r="F130" s="87">
        <v>0.55000000000000004</v>
      </c>
      <c r="G130" s="87">
        <v>0.55000000000000004</v>
      </c>
    </row>
    <row r="131" spans="1:7" ht="13" x14ac:dyDescent="0.25">
      <c r="A131" s="80">
        <v>726</v>
      </c>
      <c r="B131" s="81">
        <v>2000055627860</v>
      </c>
      <c r="C131" s="187" t="s">
        <v>294</v>
      </c>
      <c r="D131" s="85">
        <v>0.628</v>
      </c>
      <c r="E131" s="86">
        <v>5.13</v>
      </c>
      <c r="F131" s="87">
        <v>0.62</v>
      </c>
      <c r="G131" s="87">
        <v>0.62</v>
      </c>
    </row>
    <row r="132" spans="1:7" ht="13" x14ac:dyDescent="0.25">
      <c r="A132" s="80">
        <v>727</v>
      </c>
      <c r="B132" s="81">
        <v>2000055899788</v>
      </c>
      <c r="C132" s="187" t="s">
        <v>295</v>
      </c>
      <c r="D132" s="85">
        <v>0</v>
      </c>
      <c r="E132" s="86">
        <v>15.16</v>
      </c>
      <c r="F132" s="87">
        <v>0.6</v>
      </c>
      <c r="G132" s="87">
        <v>0.6</v>
      </c>
    </row>
    <row r="133" spans="1:7" ht="13" x14ac:dyDescent="0.25">
      <c r="A133" s="80">
        <v>831</v>
      </c>
      <c r="B133" s="81">
        <v>2000055924005</v>
      </c>
      <c r="C133" s="187" t="s">
        <v>296</v>
      </c>
      <c r="D133" s="85">
        <v>0</v>
      </c>
      <c r="E133" s="86">
        <v>21.76</v>
      </c>
      <c r="F133" s="87">
        <v>0.88</v>
      </c>
      <c r="G133" s="87">
        <v>0.88</v>
      </c>
    </row>
    <row r="134" spans="1:7" ht="13" x14ac:dyDescent="0.25">
      <c r="A134" s="80">
        <v>832</v>
      </c>
      <c r="B134" s="81">
        <v>2000055878690</v>
      </c>
      <c r="C134" s="187" t="s">
        <v>297</v>
      </c>
      <c r="D134" s="85">
        <v>0</v>
      </c>
      <c r="E134" s="86">
        <v>3.81</v>
      </c>
      <c r="F134" s="87">
        <v>2.2000000000000002</v>
      </c>
      <c r="G134" s="87">
        <v>2.2000000000000002</v>
      </c>
    </row>
    <row r="135" spans="1:7" ht="13" x14ac:dyDescent="0.25">
      <c r="A135" s="80" t="s">
        <v>298</v>
      </c>
      <c r="B135" s="81">
        <v>2000056762133</v>
      </c>
      <c r="C135" s="187" t="s">
        <v>300</v>
      </c>
      <c r="D135" s="85">
        <v>0.42599999999999999</v>
      </c>
      <c r="E135" s="86">
        <v>11.76</v>
      </c>
      <c r="F135" s="87">
        <v>0.59</v>
      </c>
      <c r="G135" s="87">
        <v>0.59</v>
      </c>
    </row>
    <row r="136" spans="1:7" ht="13" x14ac:dyDescent="0.25">
      <c r="A136" s="80">
        <v>850</v>
      </c>
      <c r="B136" s="81">
        <v>2000055901285</v>
      </c>
      <c r="C136" s="187" t="s">
        <v>301</v>
      </c>
      <c r="D136" s="85">
        <v>0</v>
      </c>
      <c r="E136" s="86">
        <v>10.75</v>
      </c>
      <c r="F136" s="87">
        <v>0.54</v>
      </c>
      <c r="G136" s="87">
        <v>0.54</v>
      </c>
    </row>
    <row r="137" spans="1:7" ht="13" x14ac:dyDescent="0.25">
      <c r="A137" s="80">
        <v>661</v>
      </c>
      <c r="B137" s="81">
        <v>2000055901346</v>
      </c>
      <c r="C137" s="187" t="s">
        <v>302</v>
      </c>
      <c r="D137" s="85">
        <v>0</v>
      </c>
      <c r="E137" s="86">
        <v>6.76</v>
      </c>
      <c r="F137" s="87">
        <v>0.61</v>
      </c>
      <c r="G137" s="87">
        <v>0.61</v>
      </c>
    </row>
    <row r="138" spans="1:7" ht="13" x14ac:dyDescent="0.25">
      <c r="A138" s="80">
        <v>662</v>
      </c>
      <c r="B138" s="81">
        <v>2000055899389</v>
      </c>
      <c r="C138" s="187" t="s">
        <v>303</v>
      </c>
      <c r="D138" s="85">
        <v>0</v>
      </c>
      <c r="E138" s="86">
        <v>8.1</v>
      </c>
      <c r="F138" s="87">
        <v>1.06</v>
      </c>
      <c r="G138" s="87">
        <v>1.06</v>
      </c>
    </row>
    <row r="139" spans="1:7" ht="13" x14ac:dyDescent="0.25">
      <c r="A139" s="80">
        <v>452</v>
      </c>
      <c r="B139" s="81">
        <v>2000056479100</v>
      </c>
      <c r="C139" s="187" t="s">
        <v>304</v>
      </c>
      <c r="D139" s="85">
        <v>0.42699999999999999</v>
      </c>
      <c r="E139" s="86">
        <v>24.73</v>
      </c>
      <c r="F139" s="87">
        <v>0.74</v>
      </c>
      <c r="G139" s="87">
        <v>0.74</v>
      </c>
    </row>
    <row r="140" spans="1:7" ht="13" x14ac:dyDescent="0.25">
      <c r="A140" s="80">
        <v>663</v>
      </c>
      <c r="B140" s="81">
        <v>2000055858718</v>
      </c>
      <c r="C140" s="187" t="s">
        <v>305</v>
      </c>
      <c r="D140" s="85">
        <v>0</v>
      </c>
      <c r="E140" s="86">
        <v>4.01</v>
      </c>
      <c r="F140" s="87">
        <v>0.63</v>
      </c>
      <c r="G140" s="87">
        <v>0.63</v>
      </c>
    </row>
    <row r="141" spans="1:7" ht="13" x14ac:dyDescent="0.25">
      <c r="A141" s="80" t="s">
        <v>306</v>
      </c>
      <c r="B141" s="81">
        <v>2000056951250</v>
      </c>
      <c r="C141" s="187" t="s">
        <v>308</v>
      </c>
      <c r="D141" s="85">
        <v>0</v>
      </c>
      <c r="E141" s="86">
        <v>3455.33</v>
      </c>
      <c r="F141" s="87">
        <v>0.47</v>
      </c>
      <c r="G141" s="87">
        <v>0.47</v>
      </c>
    </row>
    <row r="142" spans="1:7" ht="13" x14ac:dyDescent="0.25">
      <c r="A142" s="80">
        <v>458</v>
      </c>
      <c r="B142" s="81">
        <v>2000056277271</v>
      </c>
      <c r="C142" s="187" t="s">
        <v>309</v>
      </c>
      <c r="D142" s="85">
        <v>0</v>
      </c>
      <c r="E142" s="86">
        <v>12.72</v>
      </c>
      <c r="F142" s="87">
        <v>0.88</v>
      </c>
      <c r="G142" s="87">
        <v>0.88</v>
      </c>
    </row>
    <row r="143" spans="1:7" ht="13" x14ac:dyDescent="0.25">
      <c r="A143" s="80">
        <v>596</v>
      </c>
      <c r="B143" s="81">
        <v>2000056113290</v>
      </c>
      <c r="C143" s="187" t="s">
        <v>310</v>
      </c>
      <c r="D143" s="85">
        <v>1.2949999999999999</v>
      </c>
      <c r="E143" s="86">
        <v>4.3499999999999996</v>
      </c>
      <c r="F143" s="87">
        <v>0.87</v>
      </c>
      <c r="G143" s="87">
        <v>0.87</v>
      </c>
    </row>
    <row r="144" spans="1:7" ht="13" x14ac:dyDescent="0.25">
      <c r="A144" s="80">
        <v>597</v>
      </c>
      <c r="B144" s="81">
        <v>2000056188505</v>
      </c>
      <c r="C144" s="187" t="s">
        <v>311</v>
      </c>
      <c r="D144" s="85">
        <v>0</v>
      </c>
      <c r="E144" s="86">
        <v>4.78</v>
      </c>
      <c r="F144" s="87">
        <v>0.8</v>
      </c>
      <c r="G144" s="87">
        <v>0.8</v>
      </c>
    </row>
    <row r="145" spans="1:7" ht="13" x14ac:dyDescent="0.25">
      <c r="A145" s="80">
        <v>665</v>
      </c>
      <c r="B145" s="81">
        <v>2000055924023</v>
      </c>
      <c r="C145" s="187" t="s">
        <v>312</v>
      </c>
      <c r="D145" s="85">
        <v>0</v>
      </c>
      <c r="E145" s="86">
        <v>20.84</v>
      </c>
      <c r="F145" s="87">
        <v>0.89</v>
      </c>
      <c r="G145" s="87">
        <v>0.89</v>
      </c>
    </row>
    <row r="146" spans="1:7" ht="13" x14ac:dyDescent="0.25">
      <c r="A146" s="80">
        <v>598</v>
      </c>
      <c r="B146" s="81">
        <v>2000056127229</v>
      </c>
      <c r="C146" s="187" t="s">
        <v>313</v>
      </c>
      <c r="D146" s="85">
        <v>0.434</v>
      </c>
      <c r="E146" s="86">
        <v>7.09</v>
      </c>
      <c r="F146" s="87">
        <v>1.5</v>
      </c>
      <c r="G146" s="87">
        <v>1.5</v>
      </c>
    </row>
    <row r="147" spans="1:7" ht="13" x14ac:dyDescent="0.25">
      <c r="A147" s="80">
        <v>459</v>
      </c>
      <c r="B147" s="81">
        <v>2000056455252</v>
      </c>
      <c r="C147" s="187" t="s">
        <v>314</v>
      </c>
      <c r="D147" s="85">
        <v>0</v>
      </c>
      <c r="E147" s="86">
        <v>6.37</v>
      </c>
      <c r="F147" s="87">
        <v>0.73</v>
      </c>
      <c r="G147" s="87">
        <v>0.73</v>
      </c>
    </row>
    <row r="148" spans="1:7" ht="13" x14ac:dyDescent="0.25">
      <c r="A148" s="80">
        <v>599</v>
      </c>
      <c r="B148" s="81">
        <v>2000056021300</v>
      </c>
      <c r="C148" s="187" t="s">
        <v>315</v>
      </c>
      <c r="D148" s="85">
        <v>0</v>
      </c>
      <c r="E148" s="86">
        <v>51.03</v>
      </c>
      <c r="F148" s="87">
        <v>0.88</v>
      </c>
      <c r="G148" s="87">
        <v>0.88</v>
      </c>
    </row>
    <row r="149" spans="1:7" ht="13" x14ac:dyDescent="0.25">
      <c r="A149" s="80">
        <v>666</v>
      </c>
      <c r="B149" s="81">
        <v>2000055815004</v>
      </c>
      <c r="C149" s="187" t="s">
        <v>316</v>
      </c>
      <c r="D149" s="85">
        <v>0</v>
      </c>
      <c r="E149" s="86">
        <v>28.16</v>
      </c>
      <c r="F149" s="87">
        <v>0.76</v>
      </c>
      <c r="G149" s="87">
        <v>0.76</v>
      </c>
    </row>
    <row r="150" spans="1:7" ht="13" x14ac:dyDescent="0.25">
      <c r="A150" s="80">
        <v>460</v>
      </c>
      <c r="B150" s="81">
        <v>2000056244977</v>
      </c>
      <c r="C150" s="187" t="s">
        <v>317</v>
      </c>
      <c r="D150" s="85">
        <v>0</v>
      </c>
      <c r="E150" s="86">
        <v>11.41</v>
      </c>
      <c r="F150" s="87">
        <v>0.49</v>
      </c>
      <c r="G150" s="87">
        <v>0.49</v>
      </c>
    </row>
    <row r="151" spans="1:7" ht="13" x14ac:dyDescent="0.25">
      <c r="A151" s="80">
        <v>650</v>
      </c>
      <c r="B151" s="81">
        <v>2000056148799</v>
      </c>
      <c r="C151" s="187" t="s">
        <v>318</v>
      </c>
      <c r="D151" s="85">
        <v>0.63900000000000001</v>
      </c>
      <c r="E151" s="86">
        <v>8.42</v>
      </c>
      <c r="F151" s="87">
        <v>1.61</v>
      </c>
      <c r="G151" s="87">
        <v>1.61</v>
      </c>
    </row>
    <row r="152" spans="1:7" ht="13" x14ac:dyDescent="0.25">
      <c r="A152" s="80">
        <v>651</v>
      </c>
      <c r="B152" s="81">
        <v>2000056082126</v>
      </c>
      <c r="C152" s="187" t="s">
        <v>319</v>
      </c>
      <c r="D152" s="85">
        <v>1.218</v>
      </c>
      <c r="E152" s="86">
        <v>1.62</v>
      </c>
      <c r="F152" s="87">
        <v>4.1900000000000004</v>
      </c>
      <c r="G152" s="87">
        <v>4.1900000000000004</v>
      </c>
    </row>
    <row r="153" spans="1:7" ht="13" x14ac:dyDescent="0.25">
      <c r="A153" s="80">
        <v>652</v>
      </c>
      <c r="B153" s="81">
        <v>2000056194252</v>
      </c>
      <c r="C153" s="187" t="s">
        <v>320</v>
      </c>
      <c r="D153" s="85">
        <v>0</v>
      </c>
      <c r="E153" s="86">
        <v>15.35</v>
      </c>
      <c r="F153" s="87">
        <v>0.56000000000000005</v>
      </c>
      <c r="G153" s="87">
        <v>0.56000000000000005</v>
      </c>
    </row>
    <row r="154" spans="1:7" ht="13" x14ac:dyDescent="0.25">
      <c r="A154" s="80">
        <v>667</v>
      </c>
      <c r="B154" s="81">
        <v>2000055881610</v>
      </c>
      <c r="C154" s="187" t="s">
        <v>321</v>
      </c>
      <c r="D154" s="85">
        <v>1.214</v>
      </c>
      <c r="E154" s="86">
        <v>9.9499999999999993</v>
      </c>
      <c r="F154" s="87">
        <v>1.42</v>
      </c>
      <c r="G154" s="87">
        <v>1.42</v>
      </c>
    </row>
    <row r="155" spans="1:7" ht="13" x14ac:dyDescent="0.25">
      <c r="A155" s="80">
        <v>465</v>
      </c>
      <c r="B155" s="81">
        <v>2000056474803</v>
      </c>
      <c r="C155" s="187" t="s">
        <v>322</v>
      </c>
      <c r="D155" s="85">
        <v>0</v>
      </c>
      <c r="E155" s="86">
        <v>12.62</v>
      </c>
      <c r="F155" s="87">
        <v>2.21</v>
      </c>
      <c r="G155" s="87">
        <v>2.21</v>
      </c>
    </row>
    <row r="156" spans="1:7" ht="13" x14ac:dyDescent="0.25">
      <c r="A156" s="80">
        <v>653</v>
      </c>
      <c r="B156" s="81">
        <v>2000056179477</v>
      </c>
      <c r="C156" s="187" t="s">
        <v>323</v>
      </c>
      <c r="D156" s="85">
        <v>1.2809999999999999</v>
      </c>
      <c r="E156" s="86">
        <v>8.65</v>
      </c>
      <c r="F156" s="87">
        <v>0.67</v>
      </c>
      <c r="G156" s="87">
        <v>0.67</v>
      </c>
    </row>
    <row r="157" spans="1:7" ht="13" x14ac:dyDescent="0.25">
      <c r="A157" s="80">
        <v>654</v>
      </c>
      <c r="B157" s="81">
        <v>2000056205295</v>
      </c>
      <c r="C157" s="187" t="s">
        <v>324</v>
      </c>
      <c r="D157" s="85">
        <v>0</v>
      </c>
      <c r="E157" s="86">
        <v>7.9</v>
      </c>
      <c r="F157" s="87">
        <v>0.75</v>
      </c>
      <c r="G157" s="87">
        <v>0.75</v>
      </c>
    </row>
    <row r="158" spans="1:7" ht="13" x14ac:dyDescent="0.25">
      <c r="A158" s="80">
        <v>656</v>
      </c>
      <c r="B158" s="81">
        <v>2000056199942</v>
      </c>
      <c r="C158" s="187" t="s">
        <v>325</v>
      </c>
      <c r="D158" s="85">
        <v>0</v>
      </c>
      <c r="E158" s="86">
        <v>5.18</v>
      </c>
      <c r="F158" s="87">
        <v>0.86</v>
      </c>
      <c r="G158" s="87">
        <v>0.86</v>
      </c>
    </row>
    <row r="159" spans="1:7" ht="13" x14ac:dyDescent="0.25">
      <c r="A159" s="80">
        <v>664</v>
      </c>
      <c r="B159" s="81">
        <v>2000056063709</v>
      </c>
      <c r="C159" s="187" t="s">
        <v>326</v>
      </c>
      <c r="D159" s="85">
        <v>0</v>
      </c>
      <c r="E159" s="86">
        <v>23.62</v>
      </c>
      <c r="F159" s="87">
        <v>0.57999999999999996</v>
      </c>
      <c r="G159" s="87">
        <v>0.57999999999999996</v>
      </c>
    </row>
    <row r="160" spans="1:7" ht="13" x14ac:dyDescent="0.25">
      <c r="A160" s="80">
        <v>524</v>
      </c>
      <c r="B160" s="81">
        <v>2000056300470</v>
      </c>
      <c r="C160" s="187" t="s">
        <v>327</v>
      </c>
      <c r="D160" s="85">
        <v>0</v>
      </c>
      <c r="E160" s="86">
        <v>1.76</v>
      </c>
      <c r="F160" s="87">
        <v>1.1299999999999999</v>
      </c>
      <c r="G160" s="87">
        <v>1.1299999999999999</v>
      </c>
    </row>
    <row r="161" spans="1:7" ht="13" x14ac:dyDescent="0.25">
      <c r="A161" s="80">
        <v>675</v>
      </c>
      <c r="B161" s="81">
        <v>2000055907808</v>
      </c>
      <c r="C161" s="187" t="s">
        <v>328</v>
      </c>
      <c r="D161" s="85">
        <v>1.2909999999999999</v>
      </c>
      <c r="E161" s="86">
        <v>2.62</v>
      </c>
      <c r="F161" s="87">
        <v>1.25</v>
      </c>
      <c r="G161" s="87">
        <v>1.25</v>
      </c>
    </row>
    <row r="162" spans="1:7" ht="13" x14ac:dyDescent="0.25">
      <c r="A162" s="80">
        <v>676</v>
      </c>
      <c r="B162" s="81">
        <v>2000055904773</v>
      </c>
      <c r="C162" s="187" t="s">
        <v>329</v>
      </c>
      <c r="D162" s="85">
        <v>0</v>
      </c>
      <c r="E162" s="86">
        <v>4.83</v>
      </c>
      <c r="F162" s="87">
        <v>0.88</v>
      </c>
      <c r="G162" s="87">
        <v>0.88</v>
      </c>
    </row>
    <row r="163" spans="1:7" ht="13" x14ac:dyDescent="0.25">
      <c r="A163" s="80">
        <v>681</v>
      </c>
      <c r="B163" s="81">
        <v>2000055926119</v>
      </c>
      <c r="C163" s="187" t="s">
        <v>330</v>
      </c>
      <c r="D163" s="85">
        <v>0</v>
      </c>
      <c r="E163" s="86">
        <v>26.6</v>
      </c>
      <c r="F163" s="87">
        <v>0.47</v>
      </c>
      <c r="G163" s="87">
        <v>0.47</v>
      </c>
    </row>
    <row r="164" spans="1:7" ht="13" x14ac:dyDescent="0.25">
      <c r="A164" s="80">
        <v>668</v>
      </c>
      <c r="B164" s="81">
        <v>2000056199766</v>
      </c>
      <c r="C164" s="187" t="s">
        <v>331</v>
      </c>
      <c r="D164" s="85">
        <v>0</v>
      </c>
      <c r="E164" s="86">
        <v>27.26</v>
      </c>
      <c r="F164" s="87">
        <v>0.42</v>
      </c>
      <c r="G164" s="87">
        <v>0.42</v>
      </c>
    </row>
    <row r="165" spans="1:7" ht="13" x14ac:dyDescent="0.25">
      <c r="A165" s="80">
        <v>670</v>
      </c>
      <c r="B165" s="81">
        <v>2000056222885</v>
      </c>
      <c r="C165" s="187" t="s">
        <v>332</v>
      </c>
      <c r="D165" s="85">
        <v>0.629</v>
      </c>
      <c r="E165" s="86">
        <v>8.6999999999999993</v>
      </c>
      <c r="F165" s="87">
        <v>1.29</v>
      </c>
      <c r="G165" s="87">
        <v>1.29</v>
      </c>
    </row>
    <row r="166" spans="1:7" ht="13" x14ac:dyDescent="0.25">
      <c r="A166" s="80">
        <v>671</v>
      </c>
      <c r="B166" s="81">
        <v>2000056002307</v>
      </c>
      <c r="C166" s="187" t="s">
        <v>333</v>
      </c>
      <c r="D166" s="85">
        <v>0</v>
      </c>
      <c r="E166" s="86">
        <v>13.53</v>
      </c>
      <c r="F166" s="87">
        <v>0.88</v>
      </c>
      <c r="G166" s="87">
        <v>0.88</v>
      </c>
    </row>
    <row r="167" spans="1:7" ht="13" x14ac:dyDescent="0.25">
      <c r="A167" s="80">
        <v>677</v>
      </c>
      <c r="B167" s="81">
        <v>2000055904791</v>
      </c>
      <c r="C167" s="187" t="s">
        <v>334</v>
      </c>
      <c r="D167" s="85">
        <v>0</v>
      </c>
      <c r="E167" s="86">
        <v>6.49</v>
      </c>
      <c r="F167" s="87">
        <v>0.41</v>
      </c>
      <c r="G167" s="87">
        <v>0.41</v>
      </c>
    </row>
    <row r="168" spans="1:7" ht="13" x14ac:dyDescent="0.25">
      <c r="A168" s="80">
        <v>678</v>
      </c>
      <c r="B168" s="81">
        <v>2000055916272</v>
      </c>
      <c r="C168" s="187" t="s">
        <v>335</v>
      </c>
      <c r="D168" s="85">
        <v>0</v>
      </c>
      <c r="E168" s="86">
        <v>7.2</v>
      </c>
      <c r="F168" s="87">
        <v>0.48</v>
      </c>
      <c r="G168" s="87">
        <v>0.48</v>
      </c>
    </row>
    <row r="169" spans="1:7" ht="13" x14ac:dyDescent="0.25">
      <c r="A169" s="80">
        <v>679</v>
      </c>
      <c r="B169" s="81">
        <v>2000055891167</v>
      </c>
      <c r="C169" s="187" t="s">
        <v>336</v>
      </c>
      <c r="D169" s="85">
        <v>0.64</v>
      </c>
      <c r="E169" s="86">
        <v>13.46</v>
      </c>
      <c r="F169" s="87">
        <v>1.58</v>
      </c>
      <c r="G169" s="87">
        <v>1.58</v>
      </c>
    </row>
    <row r="170" spans="1:7" ht="13" x14ac:dyDescent="0.25">
      <c r="A170" s="80">
        <v>672</v>
      </c>
      <c r="B170" s="81">
        <v>2000056147378</v>
      </c>
      <c r="C170" s="187" t="s">
        <v>337</v>
      </c>
      <c r="D170" s="85">
        <v>0</v>
      </c>
      <c r="E170" s="86">
        <v>5.77</v>
      </c>
      <c r="F170" s="87">
        <v>2.69</v>
      </c>
      <c r="G170" s="87">
        <v>2.69</v>
      </c>
    </row>
    <row r="171" spans="1:7" ht="13" x14ac:dyDescent="0.25">
      <c r="A171" s="80">
        <v>680</v>
      </c>
      <c r="B171" s="81">
        <v>2000055908537</v>
      </c>
      <c r="C171" s="187" t="s">
        <v>338</v>
      </c>
      <c r="D171" s="85">
        <v>0</v>
      </c>
      <c r="E171" s="86">
        <v>2.85</v>
      </c>
      <c r="F171" s="87">
        <v>0.88</v>
      </c>
      <c r="G171" s="87">
        <v>0.88</v>
      </c>
    </row>
    <row r="172" spans="1:7" ht="13" x14ac:dyDescent="0.25">
      <c r="A172" s="80">
        <v>674</v>
      </c>
      <c r="B172" s="81">
        <v>2000056049271</v>
      </c>
      <c r="C172" s="187" t="s">
        <v>339</v>
      </c>
      <c r="D172" s="85">
        <v>0</v>
      </c>
      <c r="E172" s="86">
        <v>2.87</v>
      </c>
      <c r="F172" s="87">
        <v>0.65</v>
      </c>
      <c r="G172" s="87">
        <v>0.65</v>
      </c>
    </row>
    <row r="173" spans="1:7" ht="13" x14ac:dyDescent="0.25">
      <c r="A173" s="80">
        <v>682</v>
      </c>
      <c r="B173" s="81">
        <v>2000056049305</v>
      </c>
      <c r="C173" s="187" t="s">
        <v>340</v>
      </c>
      <c r="D173" s="85">
        <v>0</v>
      </c>
      <c r="E173" s="86">
        <v>3.02</v>
      </c>
      <c r="F173" s="87">
        <v>0.66</v>
      </c>
      <c r="G173" s="87">
        <v>0.66</v>
      </c>
    </row>
    <row r="174" spans="1:7" ht="13" x14ac:dyDescent="0.25">
      <c r="A174" s="80" t="s">
        <v>341</v>
      </c>
      <c r="B174" s="81">
        <v>2000056827906</v>
      </c>
      <c r="C174" s="187" t="s">
        <v>343</v>
      </c>
      <c r="D174" s="85">
        <v>0</v>
      </c>
      <c r="E174" s="86">
        <v>2619.58</v>
      </c>
      <c r="F174" s="87">
        <v>0.91</v>
      </c>
      <c r="G174" s="87">
        <v>0.91</v>
      </c>
    </row>
    <row r="175" spans="1:7" ht="13" x14ac:dyDescent="0.25">
      <c r="A175" s="80">
        <v>683</v>
      </c>
      <c r="B175" s="81">
        <v>2000056169804</v>
      </c>
      <c r="C175" s="187" t="s">
        <v>344</v>
      </c>
      <c r="D175" s="85">
        <v>0.63800000000000001</v>
      </c>
      <c r="E175" s="86">
        <v>4.1100000000000003</v>
      </c>
      <c r="F175" s="87">
        <v>1.98</v>
      </c>
      <c r="G175" s="87">
        <v>1.98</v>
      </c>
    </row>
    <row r="176" spans="1:7" ht="13" x14ac:dyDescent="0.25">
      <c r="A176" s="80">
        <v>684</v>
      </c>
      <c r="B176" s="81">
        <v>2000056179662</v>
      </c>
      <c r="C176" s="187" t="s">
        <v>345</v>
      </c>
      <c r="D176" s="85">
        <v>0</v>
      </c>
      <c r="E176" s="86">
        <v>5.05</v>
      </c>
      <c r="F176" s="87">
        <v>0.88</v>
      </c>
      <c r="G176" s="87">
        <v>0.88</v>
      </c>
    </row>
    <row r="177" spans="1:7" ht="13" x14ac:dyDescent="0.25">
      <c r="A177" s="80">
        <v>685</v>
      </c>
      <c r="B177" s="81">
        <v>2000056107107</v>
      </c>
      <c r="C177" s="187" t="s">
        <v>346</v>
      </c>
      <c r="D177" s="85">
        <v>0</v>
      </c>
      <c r="E177" s="86">
        <v>3.25</v>
      </c>
      <c r="F177" s="87">
        <v>1.26</v>
      </c>
      <c r="G177" s="87">
        <v>1.26</v>
      </c>
    </row>
    <row r="178" spans="1:7" ht="13" x14ac:dyDescent="0.25">
      <c r="A178" s="80">
        <v>686</v>
      </c>
      <c r="B178" s="81">
        <v>2000056113954</v>
      </c>
      <c r="C178" s="187" t="s">
        <v>347</v>
      </c>
      <c r="D178" s="85">
        <v>0</v>
      </c>
      <c r="E178" s="86">
        <v>3.98</v>
      </c>
      <c r="F178" s="87">
        <v>1.19</v>
      </c>
      <c r="G178" s="87">
        <v>1.19</v>
      </c>
    </row>
    <row r="179" spans="1:7" ht="13" x14ac:dyDescent="0.25">
      <c r="A179" s="80">
        <v>687</v>
      </c>
      <c r="B179" s="81">
        <v>2000056138132</v>
      </c>
      <c r="C179" s="187" t="s">
        <v>348</v>
      </c>
      <c r="D179" s="85">
        <v>0</v>
      </c>
      <c r="E179" s="86">
        <v>1.46</v>
      </c>
      <c r="F179" s="87">
        <v>1.1200000000000001</v>
      </c>
      <c r="G179" s="87">
        <v>1.1200000000000001</v>
      </c>
    </row>
    <row r="180" spans="1:7" ht="13" x14ac:dyDescent="0.25">
      <c r="A180" s="80">
        <v>688</v>
      </c>
      <c r="B180" s="81">
        <v>2000056167913</v>
      </c>
      <c r="C180" s="187" t="s">
        <v>349</v>
      </c>
      <c r="D180" s="85">
        <v>0.63700000000000001</v>
      </c>
      <c r="E180" s="86">
        <v>0.62</v>
      </c>
      <c r="F180" s="87">
        <v>1.82</v>
      </c>
      <c r="G180" s="87">
        <v>1.82</v>
      </c>
    </row>
    <row r="181" spans="1:7" ht="13" x14ac:dyDescent="0.25">
      <c r="A181" s="80">
        <v>525</v>
      </c>
      <c r="B181" s="81">
        <v>2000056537756</v>
      </c>
      <c r="C181" s="187" t="s">
        <v>350</v>
      </c>
      <c r="D181" s="85">
        <v>0.42799999999999999</v>
      </c>
      <c r="E181" s="86">
        <v>19.64</v>
      </c>
      <c r="F181" s="87">
        <v>0.95</v>
      </c>
      <c r="G181" s="87">
        <v>0.95</v>
      </c>
    </row>
    <row r="182" spans="1:7" ht="13" x14ac:dyDescent="0.25">
      <c r="A182" s="80">
        <v>689</v>
      </c>
      <c r="B182" s="81">
        <v>2000055874960</v>
      </c>
      <c r="C182" s="187" t="s">
        <v>351</v>
      </c>
      <c r="D182" s="85">
        <v>0</v>
      </c>
      <c r="E182" s="86">
        <v>3982.33</v>
      </c>
      <c r="F182" s="87">
        <v>1.4</v>
      </c>
      <c r="G182" s="87">
        <v>1.4</v>
      </c>
    </row>
    <row r="183" spans="1:7" ht="13" x14ac:dyDescent="0.25">
      <c r="A183" s="80">
        <v>690</v>
      </c>
      <c r="B183" s="81">
        <v>2000056147225</v>
      </c>
      <c r="C183" s="187" t="s">
        <v>352</v>
      </c>
      <c r="D183" s="85">
        <v>0</v>
      </c>
      <c r="E183" s="86">
        <v>5.37</v>
      </c>
      <c r="F183" s="87">
        <v>0.79</v>
      </c>
      <c r="G183" s="87">
        <v>0.79</v>
      </c>
    </row>
    <row r="184" spans="1:7" ht="13" x14ac:dyDescent="0.25">
      <c r="A184" s="80">
        <v>691</v>
      </c>
      <c r="B184" s="81">
        <v>2000055932200</v>
      </c>
      <c r="C184" s="187" t="s">
        <v>353</v>
      </c>
      <c r="D184" s="85">
        <v>0</v>
      </c>
      <c r="E184" s="86">
        <v>0.88</v>
      </c>
      <c r="F184" s="87">
        <v>3.18</v>
      </c>
      <c r="G184" s="87">
        <v>3.18</v>
      </c>
    </row>
    <row r="185" spans="1:7" ht="208" customHeight="1" x14ac:dyDescent="0.25">
      <c r="A185" s="80">
        <v>729</v>
      </c>
      <c r="B185" s="81" t="s">
        <v>354</v>
      </c>
      <c r="C185" s="187" t="s">
        <v>355</v>
      </c>
      <c r="D185" s="85">
        <v>1.256</v>
      </c>
      <c r="E185" s="86">
        <v>117872.32000000001</v>
      </c>
      <c r="F185" s="87">
        <v>1.32</v>
      </c>
      <c r="G185" s="87">
        <v>1.32</v>
      </c>
    </row>
    <row r="186" spans="1:7" ht="13" x14ac:dyDescent="0.25">
      <c r="A186" s="80">
        <v>527</v>
      </c>
      <c r="B186" s="81">
        <v>2000056441375</v>
      </c>
      <c r="C186" s="187" t="s">
        <v>356</v>
      </c>
      <c r="D186" s="85">
        <v>0</v>
      </c>
      <c r="E186" s="86">
        <v>4.7699999999999996</v>
      </c>
      <c r="F186" s="87">
        <v>0.57999999999999996</v>
      </c>
      <c r="G186" s="87">
        <v>0.57999999999999996</v>
      </c>
    </row>
    <row r="187" spans="1:7" ht="13" x14ac:dyDescent="0.25">
      <c r="A187" s="80">
        <v>692</v>
      </c>
      <c r="B187" s="81">
        <v>2000056204956</v>
      </c>
      <c r="C187" s="187" t="s">
        <v>357</v>
      </c>
      <c r="D187" s="85">
        <v>0</v>
      </c>
      <c r="E187" s="86">
        <v>52.72</v>
      </c>
      <c r="F187" s="87">
        <v>0.91</v>
      </c>
      <c r="G187" s="87">
        <v>0.91</v>
      </c>
    </row>
    <row r="188" spans="1:7" ht="13" x14ac:dyDescent="0.25">
      <c r="A188" s="80">
        <v>897</v>
      </c>
      <c r="B188" s="81" t="s">
        <v>290</v>
      </c>
      <c r="C188" s="187" t="s">
        <v>358</v>
      </c>
      <c r="D188" s="85">
        <v>0</v>
      </c>
      <c r="E188" s="86">
        <v>3.98</v>
      </c>
      <c r="F188" s="87">
        <v>0.77</v>
      </c>
      <c r="G188" s="87">
        <v>0.77</v>
      </c>
    </row>
    <row r="189" spans="1:7" ht="13" x14ac:dyDescent="0.25">
      <c r="A189" s="80">
        <v>528</v>
      </c>
      <c r="B189" s="81">
        <v>2000056213152</v>
      </c>
      <c r="C189" s="187" t="s">
        <v>359</v>
      </c>
      <c r="D189" s="85">
        <v>0</v>
      </c>
      <c r="E189" s="86">
        <v>7.13</v>
      </c>
      <c r="F189" s="87">
        <v>0.92</v>
      </c>
      <c r="G189" s="87">
        <v>0.92</v>
      </c>
    </row>
    <row r="190" spans="1:7" ht="13" x14ac:dyDescent="0.25">
      <c r="A190" s="80">
        <v>693</v>
      </c>
      <c r="B190" s="81">
        <v>2000056147396</v>
      </c>
      <c r="C190" s="187" t="s">
        <v>360</v>
      </c>
      <c r="D190" s="85">
        <v>0.63900000000000001</v>
      </c>
      <c r="E190" s="86">
        <v>1.39</v>
      </c>
      <c r="F190" s="87">
        <v>1.49</v>
      </c>
      <c r="G190" s="87">
        <v>1.49</v>
      </c>
    </row>
    <row r="191" spans="1:7" ht="13" x14ac:dyDescent="0.25">
      <c r="A191" s="80">
        <v>529</v>
      </c>
      <c r="B191" s="81">
        <v>2000056359669</v>
      </c>
      <c r="C191" s="187" t="s">
        <v>361</v>
      </c>
      <c r="D191" s="85">
        <v>0</v>
      </c>
      <c r="E191" s="86">
        <v>21.49</v>
      </c>
      <c r="F191" s="87">
        <v>0.96</v>
      </c>
      <c r="G191" s="87">
        <v>0.96</v>
      </c>
    </row>
    <row r="192" spans="1:7" ht="13" x14ac:dyDescent="0.25">
      <c r="A192" s="80">
        <v>694</v>
      </c>
      <c r="B192" s="81">
        <v>2000056202391</v>
      </c>
      <c r="C192" s="187" t="s">
        <v>362</v>
      </c>
      <c r="D192" s="85">
        <v>1.2729999999999999</v>
      </c>
      <c r="E192" s="86">
        <v>16.95</v>
      </c>
      <c r="F192" s="87">
        <v>0.59</v>
      </c>
      <c r="G192" s="87">
        <v>0.59</v>
      </c>
    </row>
    <row r="193" spans="1:7" ht="13" x14ac:dyDescent="0.25">
      <c r="A193" s="80">
        <v>585</v>
      </c>
      <c r="B193" s="81">
        <v>2000056452109</v>
      </c>
      <c r="C193" s="187" t="s">
        <v>363</v>
      </c>
      <c r="D193" s="85">
        <v>0</v>
      </c>
      <c r="E193" s="86">
        <v>7.98</v>
      </c>
      <c r="F193" s="87">
        <v>0.81</v>
      </c>
      <c r="G193" s="87">
        <v>0.81</v>
      </c>
    </row>
    <row r="194" spans="1:7" ht="13" x14ac:dyDescent="0.25">
      <c r="A194" s="80">
        <v>695</v>
      </c>
      <c r="B194" s="81">
        <v>2000056186400</v>
      </c>
      <c r="C194" s="187" t="s">
        <v>364</v>
      </c>
      <c r="D194" s="85">
        <v>0</v>
      </c>
      <c r="E194" s="86">
        <v>36.58</v>
      </c>
      <c r="F194" s="87">
        <v>0.82</v>
      </c>
      <c r="G194" s="87">
        <v>0.82</v>
      </c>
    </row>
    <row r="195" spans="1:7" ht="13" x14ac:dyDescent="0.25">
      <c r="A195" s="80">
        <v>696</v>
      </c>
      <c r="B195" s="81">
        <v>2000056166440</v>
      </c>
      <c r="C195" s="187" t="s">
        <v>365</v>
      </c>
      <c r="D195" s="85">
        <v>0</v>
      </c>
      <c r="E195" s="86">
        <v>45.52</v>
      </c>
      <c r="F195" s="87">
        <v>1.24</v>
      </c>
      <c r="G195" s="87">
        <v>1.24</v>
      </c>
    </row>
    <row r="196" spans="1:7" ht="13" x14ac:dyDescent="0.25">
      <c r="A196" s="80" t="s">
        <v>366</v>
      </c>
      <c r="B196" s="81">
        <v>2000056792652</v>
      </c>
      <c r="C196" s="187" t="s">
        <v>368</v>
      </c>
      <c r="D196" s="85">
        <v>0</v>
      </c>
      <c r="E196" s="86">
        <v>2.34</v>
      </c>
      <c r="F196" s="87">
        <v>1.26</v>
      </c>
      <c r="G196" s="87">
        <v>1.26</v>
      </c>
    </row>
    <row r="197" spans="1:7" ht="13" x14ac:dyDescent="0.25">
      <c r="A197" s="80">
        <v>595</v>
      </c>
      <c r="B197" s="81">
        <v>2000056384832</v>
      </c>
      <c r="C197" s="187" t="s">
        <v>369</v>
      </c>
      <c r="D197" s="85">
        <v>0</v>
      </c>
      <c r="E197" s="86">
        <v>15.84</v>
      </c>
      <c r="F197" s="87">
        <v>0.52</v>
      </c>
      <c r="G197" s="87">
        <v>0.52</v>
      </c>
    </row>
    <row r="198" spans="1:7" ht="13" x14ac:dyDescent="0.25">
      <c r="A198" s="80">
        <v>655</v>
      </c>
      <c r="B198" s="81">
        <v>2000056536112</v>
      </c>
      <c r="C198" s="187" t="s">
        <v>370</v>
      </c>
      <c r="D198" s="85">
        <v>0</v>
      </c>
      <c r="E198" s="86">
        <v>11.27</v>
      </c>
      <c r="F198" s="87">
        <v>0.73</v>
      </c>
      <c r="G198" s="87">
        <v>0.73</v>
      </c>
    </row>
    <row r="199" spans="1:7" ht="13" x14ac:dyDescent="0.25">
      <c r="A199" s="80">
        <v>657</v>
      </c>
      <c r="B199" s="81">
        <v>2000056456256</v>
      </c>
      <c r="C199" s="187" t="s">
        <v>371</v>
      </c>
      <c r="D199" s="85">
        <v>0</v>
      </c>
      <c r="E199" s="86">
        <v>27.23</v>
      </c>
      <c r="F199" s="87">
        <v>0.43</v>
      </c>
      <c r="G199" s="87">
        <v>0.43</v>
      </c>
    </row>
    <row r="200" spans="1:7" ht="13" x14ac:dyDescent="0.25">
      <c r="A200" s="80">
        <v>659</v>
      </c>
      <c r="B200" s="81">
        <v>2000056439998</v>
      </c>
      <c r="C200" s="187" t="s">
        <v>372</v>
      </c>
      <c r="D200" s="85">
        <v>0</v>
      </c>
      <c r="E200" s="86">
        <v>4.21</v>
      </c>
      <c r="F200" s="87">
        <v>0.62</v>
      </c>
      <c r="G200" s="87">
        <v>0.62</v>
      </c>
    </row>
    <row r="201" spans="1:7" ht="13" x14ac:dyDescent="0.25">
      <c r="A201" s="80">
        <v>660</v>
      </c>
      <c r="B201" s="81">
        <v>2000056420339</v>
      </c>
      <c r="C201" s="187" t="s">
        <v>373</v>
      </c>
      <c r="D201" s="85">
        <v>1.268</v>
      </c>
      <c r="E201" s="86">
        <v>7.56</v>
      </c>
      <c r="F201" s="87">
        <v>0.62</v>
      </c>
      <c r="G201" s="87">
        <v>0.62</v>
      </c>
    </row>
    <row r="202" spans="1:7" ht="13" x14ac:dyDescent="0.25">
      <c r="A202" s="80">
        <v>697</v>
      </c>
      <c r="B202" s="81">
        <v>2000056202416</v>
      </c>
      <c r="C202" s="187" t="s">
        <v>374</v>
      </c>
      <c r="D202" s="85">
        <v>2.218</v>
      </c>
      <c r="E202" s="86">
        <v>9.8800000000000008</v>
      </c>
      <c r="F202" s="87">
        <v>1.04</v>
      </c>
      <c r="G202" s="87">
        <v>1.04</v>
      </c>
    </row>
    <row r="203" spans="1:7" ht="13" x14ac:dyDescent="0.25">
      <c r="A203" s="80">
        <v>897</v>
      </c>
      <c r="B203" s="81">
        <v>2000060046760</v>
      </c>
      <c r="C203" s="187" t="s">
        <v>375</v>
      </c>
      <c r="D203" s="85">
        <v>0</v>
      </c>
      <c r="E203" s="86">
        <v>71.44</v>
      </c>
      <c r="F203" s="87">
        <v>0.71</v>
      </c>
      <c r="G203" s="87">
        <v>0.71</v>
      </c>
    </row>
    <row r="204" spans="1:7" ht="13" x14ac:dyDescent="0.25">
      <c r="A204" s="80">
        <v>669</v>
      </c>
      <c r="B204" s="81">
        <v>2000056532456</v>
      </c>
      <c r="C204" s="187" t="s">
        <v>376</v>
      </c>
      <c r="D204" s="85">
        <v>0</v>
      </c>
      <c r="E204" s="86">
        <v>12.52</v>
      </c>
      <c r="F204" s="87">
        <v>0.55000000000000004</v>
      </c>
      <c r="G204" s="87">
        <v>0.55000000000000004</v>
      </c>
    </row>
    <row r="205" spans="1:7" ht="13" x14ac:dyDescent="0.25">
      <c r="A205" s="80">
        <v>7311</v>
      </c>
      <c r="B205" s="81">
        <v>7311</v>
      </c>
      <c r="C205" s="187" t="s">
        <v>377</v>
      </c>
      <c r="D205" s="85">
        <v>0.73099999999999998</v>
      </c>
      <c r="E205" s="86">
        <v>79.69</v>
      </c>
      <c r="F205" s="87">
        <v>7.4</v>
      </c>
      <c r="G205" s="87">
        <v>7.4</v>
      </c>
    </row>
    <row r="206" spans="1:7" ht="13" x14ac:dyDescent="0.25">
      <c r="A206" s="80">
        <v>698</v>
      </c>
      <c r="B206" s="81">
        <v>2000056199613</v>
      </c>
      <c r="C206" s="187" t="s">
        <v>378</v>
      </c>
      <c r="D206" s="85">
        <v>0</v>
      </c>
      <c r="E206" s="86">
        <v>90.6</v>
      </c>
      <c r="F206" s="87">
        <v>0.44</v>
      </c>
      <c r="G206" s="87">
        <v>0.44</v>
      </c>
    </row>
    <row r="207" spans="1:7" ht="13" x14ac:dyDescent="0.25">
      <c r="A207" s="80">
        <v>699</v>
      </c>
      <c r="B207" s="81">
        <v>2000056191526</v>
      </c>
      <c r="C207" s="187" t="s">
        <v>379</v>
      </c>
      <c r="D207" s="85">
        <v>0</v>
      </c>
      <c r="E207" s="86">
        <v>31.09</v>
      </c>
      <c r="F207" s="87">
        <v>1.71</v>
      </c>
      <c r="G207" s="87">
        <v>1.71</v>
      </c>
    </row>
    <row r="208" spans="1:7" ht="25" x14ac:dyDescent="0.25">
      <c r="A208" s="80">
        <v>703</v>
      </c>
      <c r="B208" s="81" t="s">
        <v>380</v>
      </c>
      <c r="C208" s="187" t="s">
        <v>381</v>
      </c>
      <c r="D208" s="85">
        <v>0</v>
      </c>
      <c r="E208" s="86">
        <v>67433.25</v>
      </c>
      <c r="F208" s="87">
        <v>0.64</v>
      </c>
      <c r="G208" s="87">
        <v>0.64</v>
      </c>
    </row>
    <row r="209" spans="1:7" ht="13" x14ac:dyDescent="0.25">
      <c r="A209" s="80">
        <v>730</v>
      </c>
      <c r="B209" s="81">
        <v>2000056058754</v>
      </c>
      <c r="C209" s="187" t="s">
        <v>382</v>
      </c>
      <c r="D209" s="85">
        <v>0</v>
      </c>
      <c r="E209" s="86">
        <v>2.17</v>
      </c>
      <c r="F209" s="87">
        <v>1.63</v>
      </c>
      <c r="G209" s="87">
        <v>1.63</v>
      </c>
    </row>
    <row r="210" spans="1:7" ht="13" x14ac:dyDescent="0.25">
      <c r="A210" s="80">
        <v>731</v>
      </c>
      <c r="B210" s="81">
        <v>2000056151106</v>
      </c>
      <c r="C210" s="187" t="s">
        <v>383</v>
      </c>
      <c r="D210" s="85">
        <v>0</v>
      </c>
      <c r="E210" s="86">
        <v>2640.46</v>
      </c>
      <c r="F210" s="87">
        <v>0.5</v>
      </c>
      <c r="G210" s="87">
        <v>0.5</v>
      </c>
    </row>
    <row r="211" spans="1:7" ht="13" x14ac:dyDescent="0.25">
      <c r="A211" s="80">
        <v>732</v>
      </c>
      <c r="B211" s="81">
        <v>2000056098818</v>
      </c>
      <c r="C211" s="187" t="s">
        <v>384</v>
      </c>
      <c r="D211" s="85">
        <v>0</v>
      </c>
      <c r="E211" s="86">
        <v>1.91</v>
      </c>
      <c r="F211" s="87">
        <v>0.61</v>
      </c>
      <c r="G211" s="87">
        <v>0.61</v>
      </c>
    </row>
    <row r="212" spans="1:7" ht="13" x14ac:dyDescent="0.25">
      <c r="A212" s="80">
        <v>673</v>
      </c>
      <c r="B212" s="81">
        <v>2000056551324</v>
      </c>
      <c r="C212" s="187" t="s">
        <v>385</v>
      </c>
      <c r="D212" s="85">
        <v>2.1280000000000001</v>
      </c>
      <c r="E212" s="86">
        <v>26.91</v>
      </c>
      <c r="F212" s="87">
        <v>0.51</v>
      </c>
      <c r="G212" s="87">
        <v>0.51</v>
      </c>
    </row>
    <row r="213" spans="1:7" ht="13" x14ac:dyDescent="0.25">
      <c r="A213" s="80">
        <v>721</v>
      </c>
      <c r="B213" s="81">
        <v>2000056562292</v>
      </c>
      <c r="C213" s="187" t="s">
        <v>386</v>
      </c>
      <c r="D213" s="85">
        <v>0</v>
      </c>
      <c r="E213" s="86">
        <v>483.09</v>
      </c>
      <c r="F213" s="87">
        <v>0.44</v>
      </c>
      <c r="G213" s="87">
        <v>0.44</v>
      </c>
    </row>
    <row r="214" spans="1:7" ht="13" x14ac:dyDescent="0.25">
      <c r="A214" s="80">
        <v>728</v>
      </c>
      <c r="B214" s="81">
        <v>2000056194191</v>
      </c>
      <c r="C214" s="187" t="s">
        <v>387</v>
      </c>
      <c r="D214" s="85">
        <v>0</v>
      </c>
      <c r="E214" s="86">
        <v>4.5</v>
      </c>
      <c r="F214" s="87">
        <v>1.26</v>
      </c>
      <c r="G214" s="87">
        <v>1.26</v>
      </c>
    </row>
    <row r="215" spans="1:7" ht="13" x14ac:dyDescent="0.25">
      <c r="A215" s="80">
        <v>901</v>
      </c>
      <c r="B215" s="81">
        <v>2000056139215</v>
      </c>
      <c r="C215" s="187" t="s">
        <v>388</v>
      </c>
      <c r="D215" s="85">
        <v>0.64100000000000001</v>
      </c>
      <c r="E215" s="86">
        <v>9.85</v>
      </c>
      <c r="F215" s="87">
        <v>3.5</v>
      </c>
      <c r="G215" s="87">
        <v>3.5</v>
      </c>
    </row>
    <row r="216" spans="1:7" ht="13" x14ac:dyDescent="0.25">
      <c r="A216" s="80">
        <v>904</v>
      </c>
      <c r="B216" s="81">
        <v>2000056219952</v>
      </c>
      <c r="C216" s="187" t="s">
        <v>389</v>
      </c>
      <c r="D216" s="85">
        <v>0</v>
      </c>
      <c r="E216" s="86">
        <v>226.92</v>
      </c>
      <c r="F216" s="87">
        <v>0.72</v>
      </c>
      <c r="G216" s="87">
        <v>0.72</v>
      </c>
    </row>
    <row r="217" spans="1:7" ht="13" x14ac:dyDescent="0.25">
      <c r="A217" s="80">
        <v>905</v>
      </c>
      <c r="B217" s="81">
        <v>2000056200010</v>
      </c>
      <c r="C217" s="187" t="s">
        <v>390</v>
      </c>
      <c r="D217" s="85">
        <v>1.2909999999999999</v>
      </c>
      <c r="E217" s="86">
        <v>3.62</v>
      </c>
      <c r="F217" s="87">
        <v>0.78</v>
      </c>
      <c r="G217" s="87">
        <v>0.78</v>
      </c>
    </row>
    <row r="218" spans="1:7" ht="13" x14ac:dyDescent="0.25">
      <c r="A218" s="80">
        <v>906</v>
      </c>
      <c r="B218" s="81">
        <v>2000056138977</v>
      </c>
      <c r="C218" s="187" t="s">
        <v>391</v>
      </c>
      <c r="D218" s="85">
        <v>0</v>
      </c>
      <c r="E218" s="86">
        <v>2.88</v>
      </c>
      <c r="F218" s="87">
        <v>0.82</v>
      </c>
      <c r="G218" s="87">
        <v>0.82</v>
      </c>
    </row>
    <row r="219" spans="1:7" ht="13" x14ac:dyDescent="0.25">
      <c r="A219" s="80">
        <v>907</v>
      </c>
      <c r="B219" s="81">
        <v>2000056212033</v>
      </c>
      <c r="C219" s="187" t="s">
        <v>392</v>
      </c>
      <c r="D219" s="85">
        <v>0</v>
      </c>
      <c r="E219" s="86">
        <v>44.68</v>
      </c>
      <c r="F219" s="87">
        <v>0.47</v>
      </c>
      <c r="G219" s="87">
        <v>0.47</v>
      </c>
    </row>
    <row r="220" spans="1:7" ht="13" x14ac:dyDescent="0.25">
      <c r="A220" s="80">
        <v>908</v>
      </c>
      <c r="B220" s="81">
        <v>2000056139395</v>
      </c>
      <c r="C220" s="187" t="s">
        <v>393</v>
      </c>
      <c r="D220" s="85">
        <v>1.2070000000000001</v>
      </c>
      <c r="E220" s="86">
        <v>20.100000000000001</v>
      </c>
      <c r="F220" s="87">
        <v>1.53</v>
      </c>
      <c r="G220" s="87">
        <v>1.53</v>
      </c>
    </row>
    <row r="221" spans="1:7" ht="13" x14ac:dyDescent="0.25">
      <c r="A221" s="80">
        <v>723</v>
      </c>
      <c r="B221" s="81">
        <v>2000056530788</v>
      </c>
      <c r="C221" s="187" t="s">
        <v>394</v>
      </c>
      <c r="D221" s="85">
        <v>0</v>
      </c>
      <c r="E221" s="86">
        <v>125.59</v>
      </c>
      <c r="F221" s="87">
        <v>0.59</v>
      </c>
      <c r="G221" s="87">
        <v>0.59</v>
      </c>
    </row>
    <row r="222" spans="1:7" ht="13" x14ac:dyDescent="0.25">
      <c r="A222" s="80">
        <v>765</v>
      </c>
      <c r="B222" s="81">
        <v>2000056469176</v>
      </c>
      <c r="C222" s="187" t="s">
        <v>395</v>
      </c>
      <c r="D222" s="85">
        <v>0</v>
      </c>
      <c r="E222" s="86">
        <v>18.78</v>
      </c>
      <c r="F222" s="87">
        <v>0.5</v>
      </c>
      <c r="G222" s="87">
        <v>0.5</v>
      </c>
    </row>
    <row r="223" spans="1:7" ht="13" x14ac:dyDescent="0.25">
      <c r="A223" s="80" t="s">
        <v>396</v>
      </c>
      <c r="B223" s="81">
        <v>2000056842124</v>
      </c>
      <c r="C223" s="187" t="s">
        <v>398</v>
      </c>
      <c r="D223" s="85">
        <v>0</v>
      </c>
      <c r="E223" s="86">
        <v>2.23</v>
      </c>
      <c r="F223" s="87">
        <v>1.07</v>
      </c>
      <c r="G223" s="87">
        <v>1.07</v>
      </c>
    </row>
    <row r="224" spans="1:7" ht="13" x14ac:dyDescent="0.25">
      <c r="A224" s="80">
        <v>7492</v>
      </c>
      <c r="B224" s="81">
        <v>7492</v>
      </c>
      <c r="C224" s="187" t="s">
        <v>399</v>
      </c>
      <c r="D224" s="85">
        <v>1.296</v>
      </c>
      <c r="E224" s="86">
        <v>13.21</v>
      </c>
      <c r="F224" s="87">
        <v>0.5</v>
      </c>
      <c r="G224" s="87">
        <v>0.5</v>
      </c>
    </row>
    <row r="225" spans="1:7" ht="13" x14ac:dyDescent="0.25">
      <c r="A225" s="80">
        <v>746</v>
      </c>
      <c r="B225" s="81">
        <v>2000056488513</v>
      </c>
      <c r="C225" s="187" t="s">
        <v>400</v>
      </c>
      <c r="D225" s="85">
        <v>0</v>
      </c>
      <c r="E225" s="86">
        <v>1.1299999999999999</v>
      </c>
      <c r="F225" s="87">
        <v>0.77</v>
      </c>
      <c r="G225" s="87">
        <v>0.77</v>
      </c>
    </row>
    <row r="226" spans="1:7" ht="13" x14ac:dyDescent="0.25">
      <c r="A226" s="80" t="s">
        <v>401</v>
      </c>
      <c r="B226" s="81">
        <v>2000056866055</v>
      </c>
      <c r="C226" s="187" t="s">
        <v>403</v>
      </c>
      <c r="D226" s="85">
        <v>0</v>
      </c>
      <c r="E226" s="86">
        <v>7.97</v>
      </c>
      <c r="F226" s="87">
        <v>0.54</v>
      </c>
      <c r="G226" s="87">
        <v>0.54</v>
      </c>
    </row>
    <row r="227" spans="1:7" ht="13" x14ac:dyDescent="0.25">
      <c r="A227" s="80" t="s">
        <v>404</v>
      </c>
      <c r="B227" s="81">
        <v>2000056872582</v>
      </c>
      <c r="C227" s="187" t="s">
        <v>406</v>
      </c>
      <c r="D227" s="85">
        <v>0</v>
      </c>
      <c r="E227" s="86">
        <v>12.62</v>
      </c>
      <c r="F227" s="87">
        <v>1.1499999999999999</v>
      </c>
      <c r="G227" s="87">
        <v>1.1499999999999999</v>
      </c>
    </row>
    <row r="228" spans="1:7" ht="13" x14ac:dyDescent="0.25">
      <c r="A228" s="80">
        <v>766</v>
      </c>
      <c r="B228" s="81">
        <v>2000056537213</v>
      </c>
      <c r="C228" s="187" t="s">
        <v>407</v>
      </c>
      <c r="D228" s="85">
        <v>1.288</v>
      </c>
      <c r="E228" s="86">
        <v>17.309999999999999</v>
      </c>
      <c r="F228" s="87">
        <v>0.77</v>
      </c>
      <c r="G228" s="87">
        <v>0.77</v>
      </c>
    </row>
    <row r="229" spans="1:7" ht="13" x14ac:dyDescent="0.25">
      <c r="A229" s="80" t="s">
        <v>408</v>
      </c>
      <c r="B229" s="81">
        <v>2000056521960</v>
      </c>
      <c r="C229" s="187" t="s">
        <v>410</v>
      </c>
      <c r="D229" s="85">
        <v>1.387</v>
      </c>
      <c r="E229" s="86">
        <v>12.55</v>
      </c>
      <c r="F229" s="87">
        <v>0.48</v>
      </c>
      <c r="G229" s="87">
        <v>0.48</v>
      </c>
    </row>
    <row r="230" spans="1:7" ht="13" x14ac:dyDescent="0.25">
      <c r="A230" s="80" t="s">
        <v>411</v>
      </c>
      <c r="B230" s="81">
        <v>2000056839896</v>
      </c>
      <c r="C230" s="187" t="s">
        <v>413</v>
      </c>
      <c r="D230" s="85">
        <v>0.42699999999999999</v>
      </c>
      <c r="E230" s="86">
        <v>6.24</v>
      </c>
      <c r="F230" s="87">
        <v>0.71</v>
      </c>
      <c r="G230" s="87">
        <v>0.71</v>
      </c>
    </row>
    <row r="231" spans="1:7" ht="13" x14ac:dyDescent="0.25">
      <c r="A231" s="80">
        <v>767</v>
      </c>
      <c r="B231" s="81">
        <v>2000056535670</v>
      </c>
      <c r="C231" s="187" t="s">
        <v>414</v>
      </c>
      <c r="D231" s="85">
        <v>0</v>
      </c>
      <c r="E231" s="86">
        <v>4.28</v>
      </c>
      <c r="F231" s="87">
        <v>0.76</v>
      </c>
      <c r="G231" s="87">
        <v>0.76</v>
      </c>
    </row>
    <row r="232" spans="1:7" ht="13" x14ac:dyDescent="0.25">
      <c r="A232" s="80">
        <v>768</v>
      </c>
      <c r="B232" s="81">
        <v>2000056345452</v>
      </c>
      <c r="C232" s="187" t="s">
        <v>415</v>
      </c>
      <c r="D232" s="85">
        <v>0</v>
      </c>
      <c r="E232" s="86">
        <v>26.11</v>
      </c>
      <c r="F232" s="87">
        <v>0.48</v>
      </c>
      <c r="G232" s="87">
        <v>0.48</v>
      </c>
    </row>
    <row r="233" spans="1:7" ht="13" x14ac:dyDescent="0.25">
      <c r="A233" s="80" t="s">
        <v>416</v>
      </c>
      <c r="B233" s="81">
        <v>2000056520910</v>
      </c>
      <c r="C233" s="187" t="s">
        <v>418</v>
      </c>
      <c r="D233" s="85">
        <v>1.39</v>
      </c>
      <c r="E233" s="86">
        <v>12.55</v>
      </c>
      <c r="F233" s="87">
        <v>0.46</v>
      </c>
      <c r="G233" s="87">
        <v>0.46</v>
      </c>
    </row>
    <row r="234" spans="1:7" ht="13" x14ac:dyDescent="0.25">
      <c r="A234" s="80" t="s">
        <v>419</v>
      </c>
      <c r="B234" s="81">
        <v>2000056860080</v>
      </c>
      <c r="C234" s="187" t="s">
        <v>421</v>
      </c>
      <c r="D234" s="85">
        <v>1.573</v>
      </c>
      <c r="E234" s="86">
        <v>20.91</v>
      </c>
      <c r="F234" s="87">
        <v>0.56000000000000005</v>
      </c>
      <c r="G234" s="87">
        <v>0.56000000000000005</v>
      </c>
    </row>
    <row r="235" spans="1:7" ht="25" x14ac:dyDescent="0.25">
      <c r="A235" s="80">
        <v>769</v>
      </c>
      <c r="B235" s="81" t="s">
        <v>422</v>
      </c>
      <c r="C235" s="187" t="s">
        <v>424</v>
      </c>
      <c r="D235" s="85">
        <v>0</v>
      </c>
      <c r="E235" s="86">
        <v>4.22</v>
      </c>
      <c r="F235" s="87">
        <v>0.52</v>
      </c>
      <c r="G235" s="87">
        <v>0.52</v>
      </c>
    </row>
    <row r="236" spans="1:7" ht="13" x14ac:dyDescent="0.25">
      <c r="A236" s="80" t="s">
        <v>425</v>
      </c>
      <c r="B236" s="81">
        <v>2000056865497</v>
      </c>
      <c r="C236" s="187" t="s">
        <v>427</v>
      </c>
      <c r="D236" s="85">
        <v>0</v>
      </c>
      <c r="E236" s="86">
        <v>20.61</v>
      </c>
      <c r="F236" s="87">
        <v>0.55000000000000004</v>
      </c>
      <c r="G236" s="87">
        <v>0.55000000000000004</v>
      </c>
    </row>
    <row r="237" spans="1:7" ht="13" x14ac:dyDescent="0.25">
      <c r="A237" s="80">
        <v>771</v>
      </c>
      <c r="B237" s="81">
        <v>2000056477646</v>
      </c>
      <c r="C237" s="187" t="s">
        <v>428</v>
      </c>
      <c r="D237" s="85">
        <v>0</v>
      </c>
      <c r="E237" s="86">
        <v>6.44</v>
      </c>
      <c r="F237" s="87">
        <v>0.6</v>
      </c>
      <c r="G237" s="87">
        <v>0.6</v>
      </c>
    </row>
    <row r="238" spans="1:7" ht="13" x14ac:dyDescent="0.25">
      <c r="A238" s="80">
        <v>7490</v>
      </c>
      <c r="B238" s="81">
        <v>7490</v>
      </c>
      <c r="C238" s="187" t="s">
        <v>429</v>
      </c>
      <c r="D238" s="85">
        <v>0</v>
      </c>
      <c r="E238" s="86">
        <v>18.78</v>
      </c>
      <c r="F238" s="87">
        <v>0.56000000000000005</v>
      </c>
      <c r="G238" s="87">
        <v>0.56000000000000005</v>
      </c>
    </row>
    <row r="239" spans="1:7" ht="13" x14ac:dyDescent="0.25">
      <c r="A239" s="80">
        <v>7496</v>
      </c>
      <c r="B239" s="81">
        <v>7496</v>
      </c>
      <c r="C239" s="187" t="s">
        <v>430</v>
      </c>
      <c r="D239" s="85">
        <v>0</v>
      </c>
      <c r="E239" s="86">
        <v>40.29</v>
      </c>
      <c r="F239" s="87">
        <v>0.5</v>
      </c>
      <c r="G239" s="87">
        <v>0.5</v>
      </c>
    </row>
    <row r="240" spans="1:7" ht="13" x14ac:dyDescent="0.25">
      <c r="A240" s="80" t="s">
        <v>431</v>
      </c>
      <c r="B240" s="81">
        <v>2000056474868</v>
      </c>
      <c r="C240" s="187" t="s">
        <v>433</v>
      </c>
      <c r="D240" s="85">
        <v>0</v>
      </c>
      <c r="E240" s="86">
        <v>25.02</v>
      </c>
      <c r="F240" s="87">
        <v>0.76</v>
      </c>
      <c r="G240" s="87">
        <v>0.76</v>
      </c>
    </row>
    <row r="241" spans="1:7" ht="13" x14ac:dyDescent="0.25">
      <c r="A241" s="80">
        <v>774</v>
      </c>
      <c r="B241" s="81">
        <v>2000056474380</v>
      </c>
      <c r="C241" s="187" t="s">
        <v>434</v>
      </c>
      <c r="D241" s="85">
        <v>0</v>
      </c>
      <c r="E241" s="86">
        <v>1.49</v>
      </c>
      <c r="F241" s="87">
        <v>1.01</v>
      </c>
      <c r="G241" s="87">
        <v>1.01</v>
      </c>
    </row>
    <row r="242" spans="1:7" ht="13" x14ac:dyDescent="0.25">
      <c r="A242" s="80" t="s">
        <v>435</v>
      </c>
      <c r="B242" s="81">
        <v>2000056631430</v>
      </c>
      <c r="C242" s="187" t="s">
        <v>437</v>
      </c>
      <c r="D242" s="85">
        <v>0</v>
      </c>
      <c r="E242" s="86">
        <v>1.49</v>
      </c>
      <c r="F242" s="87">
        <v>0.85</v>
      </c>
      <c r="G242" s="87">
        <v>0.85</v>
      </c>
    </row>
    <row r="243" spans="1:7" ht="13" x14ac:dyDescent="0.25">
      <c r="A243" s="80">
        <v>733</v>
      </c>
      <c r="B243" s="81">
        <v>2000056705135</v>
      </c>
      <c r="C243" s="187" t="s">
        <v>438</v>
      </c>
      <c r="D243" s="85">
        <v>2.1480000000000001</v>
      </c>
      <c r="E243" s="86">
        <v>46.39</v>
      </c>
      <c r="F243" s="87">
        <v>0.51</v>
      </c>
      <c r="G243" s="87">
        <v>0.51</v>
      </c>
    </row>
    <row r="244" spans="1:7" ht="13" x14ac:dyDescent="0.25">
      <c r="A244" s="80">
        <v>775</v>
      </c>
      <c r="B244" s="81">
        <v>2000056366860</v>
      </c>
      <c r="C244" s="187" t="s">
        <v>439</v>
      </c>
      <c r="D244" s="85">
        <v>0</v>
      </c>
      <c r="E244" s="86">
        <v>10.23</v>
      </c>
      <c r="F244" s="87">
        <v>0.89</v>
      </c>
      <c r="G244" s="87">
        <v>0.89</v>
      </c>
    </row>
    <row r="245" spans="1:7" ht="25" x14ac:dyDescent="0.25">
      <c r="A245" s="80" t="s">
        <v>440</v>
      </c>
      <c r="B245" s="81" t="s">
        <v>441</v>
      </c>
      <c r="C245" s="187" t="s">
        <v>442</v>
      </c>
      <c r="D245" s="85">
        <v>0</v>
      </c>
      <c r="E245" s="86">
        <v>14483.47</v>
      </c>
      <c r="F245" s="87">
        <v>0.83</v>
      </c>
      <c r="G245" s="87">
        <v>0.83</v>
      </c>
    </row>
    <row r="246" spans="1:7" ht="13" x14ac:dyDescent="0.25">
      <c r="A246" s="80" t="s">
        <v>443</v>
      </c>
      <c r="B246" s="81">
        <v>2000056866037</v>
      </c>
      <c r="C246" s="187" t="s">
        <v>445</v>
      </c>
      <c r="D246" s="85">
        <v>0.628</v>
      </c>
      <c r="E246" s="86">
        <v>11.53</v>
      </c>
      <c r="F246" s="87">
        <v>1.17</v>
      </c>
      <c r="G246" s="87">
        <v>1.17</v>
      </c>
    </row>
    <row r="247" spans="1:7" ht="13" x14ac:dyDescent="0.25">
      <c r="A247" s="80">
        <v>739</v>
      </c>
      <c r="B247" s="81" t="s">
        <v>290</v>
      </c>
      <c r="C247" s="187" t="s">
        <v>446</v>
      </c>
      <c r="D247" s="85">
        <v>0.63400000000000001</v>
      </c>
      <c r="E247" s="86">
        <v>3.36</v>
      </c>
      <c r="F247" s="87">
        <v>1.59</v>
      </c>
      <c r="G247" s="87">
        <v>1.59</v>
      </c>
    </row>
    <row r="248" spans="1:7" ht="13" x14ac:dyDescent="0.25">
      <c r="A248" s="80" t="s">
        <v>447</v>
      </c>
      <c r="B248" s="81">
        <v>2000056848135</v>
      </c>
      <c r="C248" s="187" t="s">
        <v>449</v>
      </c>
      <c r="D248" s="85">
        <v>0</v>
      </c>
      <c r="E248" s="86">
        <v>4.78</v>
      </c>
      <c r="F248" s="87">
        <v>0.94</v>
      </c>
      <c r="G248" s="87">
        <v>0.94</v>
      </c>
    </row>
    <row r="249" spans="1:7" ht="13" x14ac:dyDescent="0.25">
      <c r="A249" s="80" t="s">
        <v>450</v>
      </c>
      <c r="B249" s="81">
        <v>2000056774592</v>
      </c>
      <c r="C249" s="187" t="s">
        <v>452</v>
      </c>
      <c r="D249" s="85">
        <v>0</v>
      </c>
      <c r="E249" s="86">
        <v>6.19</v>
      </c>
      <c r="F249" s="87">
        <v>0.48</v>
      </c>
      <c r="G249" s="87">
        <v>0.48</v>
      </c>
    </row>
    <row r="250" spans="1:7" ht="13" x14ac:dyDescent="0.25">
      <c r="A250" s="80" t="s">
        <v>453</v>
      </c>
      <c r="B250" s="81">
        <v>2000056647928</v>
      </c>
      <c r="C250" s="187" t="s">
        <v>455</v>
      </c>
      <c r="D250" s="85">
        <v>0</v>
      </c>
      <c r="E250" s="86">
        <v>1.92</v>
      </c>
      <c r="F250" s="87">
        <v>0.99</v>
      </c>
      <c r="G250" s="87">
        <v>0.99</v>
      </c>
    </row>
    <row r="251" spans="1:7" ht="13" x14ac:dyDescent="0.25">
      <c r="A251" s="80" t="s">
        <v>456</v>
      </c>
      <c r="B251" s="81">
        <v>2000056456743</v>
      </c>
      <c r="C251" s="187" t="s">
        <v>458</v>
      </c>
      <c r="D251" s="85">
        <v>0</v>
      </c>
      <c r="E251" s="86">
        <v>27.23</v>
      </c>
      <c r="F251" s="87">
        <v>0.43</v>
      </c>
      <c r="G251" s="87">
        <v>0.43</v>
      </c>
    </row>
    <row r="252" spans="1:7" ht="13" x14ac:dyDescent="0.25">
      <c r="A252" s="80">
        <v>838</v>
      </c>
      <c r="B252" s="81">
        <v>2000056479129</v>
      </c>
      <c r="C252" s="187" t="s">
        <v>459</v>
      </c>
      <c r="D252" s="85">
        <v>0</v>
      </c>
      <c r="E252" s="86">
        <v>45.6</v>
      </c>
      <c r="F252" s="87">
        <v>0.57999999999999996</v>
      </c>
      <c r="G252" s="87">
        <v>0.57999999999999996</v>
      </c>
    </row>
    <row r="253" spans="1:7" ht="13" x14ac:dyDescent="0.25">
      <c r="A253" s="80">
        <v>843</v>
      </c>
      <c r="B253" s="81">
        <v>2000056465942</v>
      </c>
      <c r="C253" s="187" t="s">
        <v>460</v>
      </c>
      <c r="D253" s="85">
        <v>0</v>
      </c>
      <c r="E253" s="86">
        <v>4.1100000000000003</v>
      </c>
      <c r="F253" s="87">
        <v>0.62</v>
      </c>
      <c r="G253" s="87">
        <v>0.62</v>
      </c>
    </row>
    <row r="254" spans="1:7" ht="13" x14ac:dyDescent="0.25">
      <c r="A254" s="80">
        <v>871</v>
      </c>
      <c r="B254" s="81">
        <v>2000056504928</v>
      </c>
      <c r="C254" s="187" t="s">
        <v>461</v>
      </c>
      <c r="D254" s="85">
        <v>0</v>
      </c>
      <c r="E254" s="86">
        <v>7.31</v>
      </c>
      <c r="F254" s="87">
        <v>0.53</v>
      </c>
      <c r="G254" s="87">
        <v>0.53</v>
      </c>
    </row>
    <row r="255" spans="1:7" ht="13" x14ac:dyDescent="0.25">
      <c r="A255" s="80">
        <v>879</v>
      </c>
      <c r="B255" s="81">
        <v>2000056522323</v>
      </c>
      <c r="C255" s="187" t="s">
        <v>462</v>
      </c>
      <c r="D255" s="85">
        <v>0</v>
      </c>
      <c r="E255" s="86">
        <v>10.67</v>
      </c>
      <c r="F255" s="87">
        <v>0.65</v>
      </c>
      <c r="G255" s="87">
        <v>0.65</v>
      </c>
    </row>
    <row r="256" spans="1:7" ht="13" x14ac:dyDescent="0.25">
      <c r="A256" s="80">
        <v>887</v>
      </c>
      <c r="B256" s="81">
        <v>2000056527544</v>
      </c>
      <c r="C256" s="187" t="s">
        <v>463</v>
      </c>
      <c r="D256" s="85">
        <v>0</v>
      </c>
      <c r="E256" s="86">
        <v>33.49</v>
      </c>
      <c r="F256" s="87">
        <v>1.08</v>
      </c>
      <c r="G256" s="87">
        <v>1.08</v>
      </c>
    </row>
    <row r="257" spans="1:7" ht="13" x14ac:dyDescent="0.25">
      <c r="A257" s="80">
        <v>900</v>
      </c>
      <c r="B257" s="81">
        <v>2000056873470</v>
      </c>
      <c r="C257" s="187" t="s">
        <v>464</v>
      </c>
      <c r="D257" s="85">
        <v>0</v>
      </c>
      <c r="E257" s="86">
        <v>8.94</v>
      </c>
      <c r="F257" s="87">
        <v>0.51</v>
      </c>
      <c r="G257" s="87">
        <v>0.51</v>
      </c>
    </row>
    <row r="258" spans="1:7" ht="13" x14ac:dyDescent="0.25">
      <c r="A258" s="80" t="s">
        <v>465</v>
      </c>
      <c r="B258" s="81">
        <v>2000056873512</v>
      </c>
      <c r="C258" s="187" t="s">
        <v>467</v>
      </c>
      <c r="D258" s="85">
        <v>1.256</v>
      </c>
      <c r="E258" s="86">
        <v>23.71</v>
      </c>
      <c r="F258" s="87">
        <v>0.52</v>
      </c>
      <c r="G258" s="87">
        <v>0.52</v>
      </c>
    </row>
    <row r="259" spans="1:7" ht="13" x14ac:dyDescent="0.25">
      <c r="A259" s="80" t="s">
        <v>468</v>
      </c>
      <c r="B259" s="81">
        <v>2000056644670</v>
      </c>
      <c r="C259" s="187" t="s">
        <v>470</v>
      </c>
      <c r="D259" s="85">
        <v>0</v>
      </c>
      <c r="E259" s="86">
        <v>3.26</v>
      </c>
      <c r="F259" s="87">
        <v>0.73</v>
      </c>
      <c r="G259" s="87">
        <v>0.73</v>
      </c>
    </row>
    <row r="260" spans="1:7" ht="13" x14ac:dyDescent="0.25">
      <c r="A260" s="80" t="s">
        <v>471</v>
      </c>
      <c r="B260" s="81">
        <v>2000056774788</v>
      </c>
      <c r="C260" s="187" t="s">
        <v>473</v>
      </c>
      <c r="D260" s="85">
        <v>0</v>
      </c>
      <c r="E260" s="86">
        <v>7.13</v>
      </c>
      <c r="F260" s="87">
        <v>0.92</v>
      </c>
      <c r="G260" s="87">
        <v>0.92</v>
      </c>
    </row>
    <row r="261" spans="1:7" ht="13" x14ac:dyDescent="0.25">
      <c r="A261" s="80">
        <v>897</v>
      </c>
      <c r="B261" s="81" t="s">
        <v>290</v>
      </c>
      <c r="C261" s="187" t="s">
        <v>474</v>
      </c>
      <c r="D261" s="85">
        <v>0</v>
      </c>
      <c r="E261" s="86">
        <v>61.25</v>
      </c>
      <c r="F261" s="87">
        <v>1.1000000000000001</v>
      </c>
      <c r="G261" s="87">
        <v>1.1000000000000001</v>
      </c>
    </row>
    <row r="262" spans="1:7" ht="13" x14ac:dyDescent="0.25">
      <c r="A262" s="80" t="s">
        <v>475</v>
      </c>
      <c r="B262" s="81">
        <v>2000057382881</v>
      </c>
      <c r="C262" s="187" t="s">
        <v>477</v>
      </c>
      <c r="D262" s="85">
        <v>2.2170000000000001</v>
      </c>
      <c r="E262" s="86">
        <v>3.27</v>
      </c>
      <c r="F262" s="87">
        <v>0.53</v>
      </c>
      <c r="G262" s="87">
        <v>0.53</v>
      </c>
    </row>
    <row r="263" spans="1:7" ht="13" x14ac:dyDescent="0.25">
      <c r="A263" s="80">
        <v>897</v>
      </c>
      <c r="B263" s="81">
        <v>2000057829816</v>
      </c>
      <c r="C263" s="187" t="s">
        <v>478</v>
      </c>
      <c r="D263" s="85">
        <v>2.19</v>
      </c>
      <c r="E263" s="86">
        <v>44.64</v>
      </c>
      <c r="F263" s="87">
        <v>1.5</v>
      </c>
      <c r="G263" s="87">
        <v>1.5</v>
      </c>
    </row>
    <row r="264" spans="1:7" ht="13" x14ac:dyDescent="0.25">
      <c r="A264" s="80">
        <v>7372</v>
      </c>
      <c r="B264" s="81">
        <v>7372</v>
      </c>
      <c r="C264" s="187" t="s">
        <v>479</v>
      </c>
      <c r="D264" s="85">
        <v>0</v>
      </c>
      <c r="E264" s="86">
        <v>26.5</v>
      </c>
      <c r="F264" s="87">
        <v>0.72</v>
      </c>
      <c r="G264" s="87">
        <v>0.72</v>
      </c>
    </row>
    <row r="265" spans="1:7" ht="13" x14ac:dyDescent="0.25">
      <c r="A265" s="80" t="s">
        <v>480</v>
      </c>
      <c r="B265" s="81">
        <v>2000056721085</v>
      </c>
      <c r="C265" s="187" t="s">
        <v>482</v>
      </c>
      <c r="D265" s="85">
        <v>0</v>
      </c>
      <c r="E265" s="86">
        <v>12.25</v>
      </c>
      <c r="F265" s="87">
        <v>0.56000000000000005</v>
      </c>
      <c r="G265" s="87">
        <v>0.56000000000000005</v>
      </c>
    </row>
    <row r="266" spans="1:7" ht="13" x14ac:dyDescent="0.25">
      <c r="A266" s="80" t="s">
        <v>483</v>
      </c>
      <c r="B266" s="81">
        <v>2000056873489</v>
      </c>
      <c r="C266" s="187" t="s">
        <v>485</v>
      </c>
      <c r="D266" s="85">
        <v>0</v>
      </c>
      <c r="E266" s="86">
        <v>72.44</v>
      </c>
      <c r="F266" s="87">
        <v>0.51</v>
      </c>
      <c r="G266" s="87">
        <v>0.51</v>
      </c>
    </row>
    <row r="267" spans="1:7" ht="13" x14ac:dyDescent="0.25">
      <c r="A267" s="80" t="s">
        <v>486</v>
      </c>
      <c r="B267" s="81">
        <v>2000056970234</v>
      </c>
      <c r="C267" s="187" t="s">
        <v>488</v>
      </c>
      <c r="D267" s="85">
        <v>0</v>
      </c>
      <c r="E267" s="86">
        <v>12.66</v>
      </c>
      <c r="F267" s="87">
        <v>0.5</v>
      </c>
      <c r="G267" s="87">
        <v>0.5</v>
      </c>
    </row>
    <row r="268" spans="1:7" ht="13" x14ac:dyDescent="0.25">
      <c r="A268" s="80">
        <v>7459</v>
      </c>
      <c r="B268" s="81">
        <v>7459</v>
      </c>
      <c r="C268" s="187" t="s">
        <v>489</v>
      </c>
      <c r="D268" s="85">
        <v>0</v>
      </c>
      <c r="E268" s="86">
        <v>328.44</v>
      </c>
      <c r="F268" s="87">
        <v>0.71</v>
      </c>
      <c r="G268" s="87">
        <v>0.71</v>
      </c>
    </row>
    <row r="269" spans="1:7" ht="13" x14ac:dyDescent="0.25">
      <c r="A269" s="80" t="s">
        <v>490</v>
      </c>
      <c r="B269" s="81">
        <v>2000056879230</v>
      </c>
      <c r="C269" s="187" t="s">
        <v>492</v>
      </c>
      <c r="D269" s="85">
        <v>0</v>
      </c>
      <c r="E269" s="86">
        <v>1.91</v>
      </c>
      <c r="F269" s="87">
        <v>0.99</v>
      </c>
      <c r="G269" s="87">
        <v>0.99</v>
      </c>
    </row>
    <row r="270" spans="1:7" ht="13" x14ac:dyDescent="0.25">
      <c r="A270" s="80" t="s">
        <v>493</v>
      </c>
      <c r="B270" s="81">
        <v>2000056873521</v>
      </c>
      <c r="C270" s="187" t="s">
        <v>495</v>
      </c>
      <c r="D270" s="85">
        <v>1.2949999999999999</v>
      </c>
      <c r="E270" s="86">
        <v>121.39</v>
      </c>
      <c r="F270" s="87">
        <v>0.51</v>
      </c>
      <c r="G270" s="87">
        <v>0.51</v>
      </c>
    </row>
    <row r="271" spans="1:7" ht="13" x14ac:dyDescent="0.25">
      <c r="A271" s="80" t="s">
        <v>496</v>
      </c>
      <c r="B271" s="81">
        <v>2000057162785</v>
      </c>
      <c r="C271" s="187" t="s">
        <v>498</v>
      </c>
      <c r="D271" s="85">
        <v>0</v>
      </c>
      <c r="E271" s="86">
        <v>233.9</v>
      </c>
      <c r="F271" s="87">
        <v>0.44</v>
      </c>
      <c r="G271" s="87">
        <v>0.44</v>
      </c>
    </row>
    <row r="272" spans="1:7" ht="13" x14ac:dyDescent="0.25">
      <c r="A272" s="80">
        <v>899</v>
      </c>
      <c r="B272" s="81">
        <v>2000057983865</v>
      </c>
      <c r="C272" s="187" t="s">
        <v>499</v>
      </c>
      <c r="D272" s="85">
        <v>0</v>
      </c>
      <c r="E272" s="86">
        <v>1408.96</v>
      </c>
      <c r="F272" s="87">
        <v>0.57999999999999996</v>
      </c>
      <c r="G272" s="87">
        <v>0.57999999999999996</v>
      </c>
    </row>
    <row r="273" spans="1:7" ht="13" x14ac:dyDescent="0.25">
      <c r="A273" s="80">
        <v>899</v>
      </c>
      <c r="B273" s="81" t="s">
        <v>290</v>
      </c>
      <c r="C273" s="187" t="s">
        <v>500</v>
      </c>
      <c r="D273" s="85">
        <v>0</v>
      </c>
      <c r="E273" s="86">
        <v>98701.9</v>
      </c>
      <c r="F273" s="87">
        <v>1.1000000000000001</v>
      </c>
      <c r="G273" s="87">
        <v>1.1000000000000001</v>
      </c>
    </row>
    <row r="274" spans="1:7" ht="13" x14ac:dyDescent="0.25">
      <c r="A274" s="80" t="s">
        <v>501</v>
      </c>
      <c r="B274" s="81">
        <v>2000057082465</v>
      </c>
      <c r="C274" s="187" t="s">
        <v>503</v>
      </c>
      <c r="D274" s="85">
        <v>0</v>
      </c>
      <c r="E274" s="86">
        <v>118.2</v>
      </c>
      <c r="F274" s="87">
        <v>0.49</v>
      </c>
      <c r="G274" s="87">
        <v>0.49</v>
      </c>
    </row>
    <row r="275" spans="1:7" ht="13" x14ac:dyDescent="0.25">
      <c r="A275" s="80">
        <v>897</v>
      </c>
      <c r="B275" s="81" t="s">
        <v>290</v>
      </c>
      <c r="C275" s="187" t="s">
        <v>504</v>
      </c>
      <c r="D275" s="85">
        <v>2.19</v>
      </c>
      <c r="E275" s="86">
        <v>570.04999999999995</v>
      </c>
      <c r="F275" s="87">
        <v>0.71</v>
      </c>
      <c r="G275" s="87">
        <v>0.71</v>
      </c>
    </row>
    <row r="276" spans="1:7" ht="13" x14ac:dyDescent="0.25">
      <c r="A276" s="80" t="s">
        <v>505</v>
      </c>
      <c r="B276" s="81">
        <v>2000057173796</v>
      </c>
      <c r="C276" s="187" t="s">
        <v>507</v>
      </c>
      <c r="D276" s="85">
        <v>0</v>
      </c>
      <c r="E276" s="86">
        <v>3.14</v>
      </c>
      <c r="F276" s="87">
        <v>0.76</v>
      </c>
      <c r="G276" s="87">
        <v>0.76</v>
      </c>
    </row>
    <row r="277" spans="1:7" ht="13" x14ac:dyDescent="0.25">
      <c r="A277" s="80">
        <v>897</v>
      </c>
      <c r="B277" s="81" t="s">
        <v>290</v>
      </c>
      <c r="C277" s="187" t="s">
        <v>508</v>
      </c>
      <c r="D277" s="85">
        <v>0</v>
      </c>
      <c r="E277" s="86">
        <v>821.24</v>
      </c>
      <c r="F277" s="87">
        <v>0.71</v>
      </c>
      <c r="G277" s="87">
        <v>0.71</v>
      </c>
    </row>
    <row r="278" spans="1:7" ht="13" x14ac:dyDescent="0.25">
      <c r="A278" s="80">
        <v>899</v>
      </c>
      <c r="B278" s="81" t="s">
        <v>290</v>
      </c>
      <c r="C278" s="187" t="s">
        <v>509</v>
      </c>
      <c r="D278" s="85">
        <v>0</v>
      </c>
      <c r="E278" s="86">
        <v>5003.0600000000004</v>
      </c>
      <c r="F278" s="87">
        <v>0.57999999999999996</v>
      </c>
      <c r="G278" s="87">
        <v>0.57999999999999996</v>
      </c>
    </row>
    <row r="279" spans="1:7" ht="13" x14ac:dyDescent="0.25">
      <c r="A279" s="80">
        <v>897</v>
      </c>
      <c r="B279" s="81" t="s">
        <v>290</v>
      </c>
      <c r="C279" s="187" t="s">
        <v>510</v>
      </c>
      <c r="D279" s="85">
        <v>1.218</v>
      </c>
      <c r="E279" s="86">
        <v>23367.09</v>
      </c>
      <c r="F279" s="87">
        <v>0.91</v>
      </c>
      <c r="G279" s="87">
        <v>0.91</v>
      </c>
    </row>
    <row r="280" spans="1:7" ht="25" x14ac:dyDescent="0.25">
      <c r="A280" s="80">
        <v>745</v>
      </c>
      <c r="B280" s="81" t="s">
        <v>511</v>
      </c>
      <c r="C280" s="187" t="s">
        <v>512</v>
      </c>
      <c r="D280" s="85">
        <v>0</v>
      </c>
      <c r="E280" s="86">
        <v>109023.56</v>
      </c>
      <c r="F280" s="87">
        <v>0.84</v>
      </c>
      <c r="G280" s="87">
        <v>0.84</v>
      </c>
    </row>
    <row r="281" spans="1:7" ht="13" x14ac:dyDescent="0.25">
      <c r="A281" s="80">
        <v>898</v>
      </c>
      <c r="B281" s="81">
        <v>2000057337337</v>
      </c>
      <c r="C281" s="187" t="s">
        <v>513</v>
      </c>
      <c r="D281" s="85">
        <v>0</v>
      </c>
      <c r="E281" s="86">
        <v>117963.28</v>
      </c>
      <c r="F281" s="87">
        <v>1.81</v>
      </c>
      <c r="G281" s="87">
        <v>1.81</v>
      </c>
    </row>
    <row r="282" spans="1:7" ht="13" x14ac:dyDescent="0.25">
      <c r="A282" s="80">
        <v>739</v>
      </c>
      <c r="B282" s="81" t="s">
        <v>290</v>
      </c>
      <c r="C282" s="187" t="s">
        <v>514</v>
      </c>
      <c r="D282" s="85">
        <v>0</v>
      </c>
      <c r="E282" s="86">
        <v>12646.52</v>
      </c>
      <c r="F282" s="87">
        <v>0.78</v>
      </c>
      <c r="G282" s="87">
        <v>0.78</v>
      </c>
    </row>
    <row r="283" spans="1:7" ht="13" x14ac:dyDescent="0.25">
      <c r="A283" s="80">
        <v>897</v>
      </c>
      <c r="B283" s="81" t="s">
        <v>290</v>
      </c>
      <c r="C283" s="187" t="s">
        <v>515</v>
      </c>
      <c r="D283" s="85">
        <v>0</v>
      </c>
      <c r="E283" s="86">
        <v>93185.72</v>
      </c>
      <c r="F283" s="87">
        <v>1.06</v>
      </c>
      <c r="G283" s="87">
        <v>1.06</v>
      </c>
    </row>
    <row r="284" spans="1:7" ht="13" x14ac:dyDescent="0.25">
      <c r="A284" s="80">
        <v>897</v>
      </c>
      <c r="B284" s="81" t="s">
        <v>290</v>
      </c>
      <c r="C284" s="187" t="s">
        <v>516</v>
      </c>
      <c r="D284" s="85">
        <v>0</v>
      </c>
      <c r="E284" s="86">
        <v>93757.29</v>
      </c>
      <c r="F284" s="87">
        <v>0.74</v>
      </c>
      <c r="G284" s="87">
        <v>0.74</v>
      </c>
    </row>
    <row r="285" spans="1:7" ht="13" x14ac:dyDescent="0.25">
      <c r="A285" s="80">
        <v>739</v>
      </c>
      <c r="B285" s="81" t="s">
        <v>290</v>
      </c>
      <c r="C285" s="187" t="s">
        <v>517</v>
      </c>
      <c r="D285" s="85">
        <v>0</v>
      </c>
      <c r="E285" s="86">
        <v>12755.49</v>
      </c>
      <c r="F285" s="87">
        <v>1.56</v>
      </c>
      <c r="G285" s="87">
        <v>1.56</v>
      </c>
    </row>
    <row r="286" spans="1:7" ht="13" x14ac:dyDescent="0.25">
      <c r="A286" s="80">
        <v>739</v>
      </c>
      <c r="B286" s="81" t="s">
        <v>290</v>
      </c>
      <c r="C286" s="187" t="s">
        <v>518</v>
      </c>
      <c r="D286" s="85">
        <v>0</v>
      </c>
      <c r="E286" s="86">
        <v>12683.29</v>
      </c>
      <c r="F286" s="87">
        <v>2.78</v>
      </c>
      <c r="G286" s="87">
        <v>2.78</v>
      </c>
    </row>
    <row r="287" spans="1:7" ht="13" x14ac:dyDescent="0.25">
      <c r="A287" s="80">
        <v>897</v>
      </c>
      <c r="B287" s="81" t="s">
        <v>290</v>
      </c>
      <c r="C287" s="187" t="s">
        <v>519</v>
      </c>
      <c r="D287" s="85">
        <v>0.42699999999999999</v>
      </c>
      <c r="E287" s="86">
        <v>3.98</v>
      </c>
      <c r="F287" s="87">
        <v>0.77</v>
      </c>
      <c r="G287" s="87">
        <v>0.77</v>
      </c>
    </row>
    <row r="288" spans="1:7" ht="13" x14ac:dyDescent="0.25">
      <c r="A288" s="80">
        <v>739</v>
      </c>
      <c r="B288" s="81" t="s">
        <v>290</v>
      </c>
      <c r="C288" s="187" t="s">
        <v>520</v>
      </c>
      <c r="D288" s="85">
        <v>0</v>
      </c>
      <c r="E288" s="86">
        <v>120417.4</v>
      </c>
      <c r="F288" s="87">
        <v>3.02</v>
      </c>
      <c r="G288" s="87">
        <v>3.02</v>
      </c>
    </row>
    <row r="289" spans="1:7" ht="13" x14ac:dyDescent="0.25">
      <c r="A289" s="80">
        <v>897</v>
      </c>
      <c r="B289" s="81" t="s">
        <v>290</v>
      </c>
      <c r="C289" s="187" t="s">
        <v>521</v>
      </c>
      <c r="D289" s="85">
        <v>0</v>
      </c>
      <c r="E289" s="86">
        <v>1583.51</v>
      </c>
      <c r="F289" s="87">
        <v>0.68</v>
      </c>
      <c r="G289" s="87">
        <v>0.68</v>
      </c>
    </row>
    <row r="290" spans="1:7" ht="13" x14ac:dyDescent="0.25">
      <c r="A290" s="80">
        <v>897</v>
      </c>
      <c r="B290" s="81" t="s">
        <v>290</v>
      </c>
      <c r="C290" s="187" t="s">
        <v>522</v>
      </c>
      <c r="D290" s="85">
        <v>0.63400000000000001</v>
      </c>
      <c r="E290" s="86">
        <v>4.28</v>
      </c>
      <c r="F290" s="87">
        <v>1.48</v>
      </c>
      <c r="G290" s="87">
        <v>1.48</v>
      </c>
    </row>
    <row r="291" spans="1:7" ht="50" x14ac:dyDescent="0.25">
      <c r="A291" s="80" t="s">
        <v>523</v>
      </c>
      <c r="B291" s="81" t="s">
        <v>524</v>
      </c>
      <c r="C291" s="187" t="s">
        <v>525</v>
      </c>
      <c r="D291" s="85">
        <v>0</v>
      </c>
      <c r="E291" s="86">
        <v>117699.92</v>
      </c>
      <c r="F291" s="87">
        <v>0.62</v>
      </c>
      <c r="G291" s="87">
        <v>0.62</v>
      </c>
    </row>
    <row r="292" spans="1:7" ht="13" x14ac:dyDescent="0.25">
      <c r="A292" s="80">
        <v>899</v>
      </c>
      <c r="B292" s="81" t="s">
        <v>290</v>
      </c>
      <c r="C292" s="187" t="s">
        <v>526</v>
      </c>
      <c r="D292" s="85">
        <v>0</v>
      </c>
      <c r="E292" s="86">
        <v>29.9</v>
      </c>
      <c r="F292" s="87">
        <v>0.87</v>
      </c>
      <c r="G292" s="87">
        <v>0.87</v>
      </c>
    </row>
    <row r="293" spans="1:7" ht="13" x14ac:dyDescent="0.25">
      <c r="A293" s="80">
        <v>899</v>
      </c>
      <c r="B293" s="81" t="s">
        <v>290</v>
      </c>
      <c r="C293" s="187" t="s">
        <v>527</v>
      </c>
      <c r="D293" s="85">
        <v>0</v>
      </c>
      <c r="E293" s="86">
        <v>130688.85</v>
      </c>
      <c r="F293" s="87">
        <v>1.45</v>
      </c>
      <c r="G293" s="87">
        <v>1.45</v>
      </c>
    </row>
    <row r="294" spans="1:7" ht="13" x14ac:dyDescent="0.25">
      <c r="A294" s="80">
        <v>897</v>
      </c>
      <c r="B294" s="81" t="s">
        <v>290</v>
      </c>
      <c r="C294" s="187" t="s">
        <v>528</v>
      </c>
      <c r="D294" s="85">
        <v>1.198</v>
      </c>
      <c r="E294" s="86">
        <v>3.87</v>
      </c>
      <c r="F294" s="87">
        <v>1.39</v>
      </c>
      <c r="G294" s="87">
        <v>1.39</v>
      </c>
    </row>
    <row r="295" spans="1:7" ht="13" x14ac:dyDescent="0.25">
      <c r="A295" s="80">
        <v>739</v>
      </c>
      <c r="B295" s="81" t="s">
        <v>290</v>
      </c>
      <c r="C295" s="187" t="s">
        <v>529</v>
      </c>
      <c r="D295" s="85">
        <v>1.9950000000000001</v>
      </c>
      <c r="E295" s="86">
        <v>12748.11</v>
      </c>
      <c r="F295" s="87">
        <v>1.92</v>
      </c>
      <c r="G295" s="87">
        <v>1.92</v>
      </c>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22"/>
  <sheetViews>
    <sheetView zoomScale="70" zoomScaleNormal="70" zoomScaleSheetLayoutView="100" workbookViewId="0">
      <selection activeCell="H2" sqref="H2"/>
    </sheetView>
  </sheetViews>
  <sheetFormatPr defaultColWidth="9.1796875" defaultRowHeight="12.5" x14ac:dyDescent="0.25"/>
  <cols>
    <col min="1" max="1" width="14.7265625" style="40" customWidth="1"/>
    <col min="2" max="2" width="16.7265625" style="40" customWidth="1"/>
    <col min="3" max="3" width="15.7265625" style="47" bestFit="1" customWidth="1"/>
    <col min="4" max="4" width="16.1796875" style="47" customWidth="1"/>
    <col min="5" max="5" width="14.7265625" style="48" customWidth="1"/>
    <col min="6" max="7" width="14.7265625" style="49" customWidth="1"/>
    <col min="8" max="8" width="14.7265625" style="40" customWidth="1"/>
    <col min="9" max="9" width="15.54296875" style="40" customWidth="1"/>
    <col min="10" max="16384" width="9.1796875" style="40"/>
  </cols>
  <sheetData>
    <row r="1" spans="1:15" ht="66.75" customHeight="1" x14ac:dyDescent="0.25">
      <c r="A1" s="248" t="s">
        <v>530</v>
      </c>
      <c r="B1" s="248"/>
      <c r="C1" s="248"/>
      <c r="D1" s="248"/>
      <c r="E1" s="248"/>
      <c r="F1" s="248"/>
      <c r="G1" s="248"/>
      <c r="H1" s="250"/>
    </row>
    <row r="2" spans="1:15" s="41" customFormat="1" ht="35.5" customHeight="1" x14ac:dyDescent="0.25">
      <c r="A2" s="251" t="str">
        <f>Overview!B4&amp; " - Effective from "&amp;Overview!D4&amp;" - "&amp;Overview!E4&amp;" EDCM export charges"</f>
        <v>Southern Electric Power Distribution plc - Effective from 1 April 2022 - Final EDCM export charges</v>
      </c>
      <c r="B2" s="252"/>
      <c r="C2" s="252"/>
      <c r="D2" s="252"/>
      <c r="E2" s="252"/>
      <c r="F2" s="252"/>
      <c r="G2" s="252"/>
      <c r="H2" s="189"/>
    </row>
    <row r="3" spans="1:15" s="69" customFormat="1" ht="18" x14ac:dyDescent="0.25">
      <c r="A3" s="72"/>
      <c r="B3" s="72"/>
      <c r="C3" s="72"/>
      <c r="D3" s="73"/>
      <c r="E3" s="74"/>
      <c r="F3" s="74"/>
      <c r="G3" s="75"/>
      <c r="H3" s="158"/>
      <c r="I3" s="158"/>
      <c r="J3" s="158"/>
      <c r="K3" s="158"/>
      <c r="L3" s="158"/>
      <c r="M3" s="158"/>
      <c r="N3" s="158"/>
      <c r="O3" s="158"/>
    </row>
    <row r="4" spans="1:15" ht="60.75" customHeight="1" x14ac:dyDescent="0.25">
      <c r="A4" s="43" t="s">
        <v>147</v>
      </c>
      <c r="B4" s="42" t="s">
        <v>148</v>
      </c>
      <c r="C4" s="44" t="s">
        <v>149</v>
      </c>
      <c r="D4" s="44" t="str">
        <f>'Annex 2 EHV charges'!J10</f>
        <v>Export
Super Red
unit charge
(p/kWh)</v>
      </c>
      <c r="E4" s="44" t="str">
        <f>'Annex 2 EHV charges'!K10</f>
        <v>Export
fixed charge
(p/day)</v>
      </c>
      <c r="F4" s="44" t="str">
        <f>'Annex 2 EHV charges'!L10</f>
        <v>Export
capacity charge
(p/kVA/day)</v>
      </c>
      <c r="G4" s="44" t="str">
        <f>'Annex 2 EHV charges'!M10</f>
        <v>Export
exceeded capacity charge
(p/kVA/day)</v>
      </c>
      <c r="H4" s="188"/>
    </row>
    <row r="5" spans="1:15" x14ac:dyDescent="0.25">
      <c r="A5" s="80">
        <v>734</v>
      </c>
      <c r="B5" s="81">
        <v>2000050928900</v>
      </c>
      <c r="C5" s="80" t="s">
        <v>161</v>
      </c>
      <c r="D5" s="82">
        <v>0</v>
      </c>
      <c r="E5" s="83">
        <v>321.88</v>
      </c>
      <c r="F5" s="84">
        <v>0.05</v>
      </c>
      <c r="G5" s="84">
        <v>0.05</v>
      </c>
    </row>
    <row r="6" spans="1:15" x14ac:dyDescent="0.25">
      <c r="A6" s="80">
        <v>736</v>
      </c>
      <c r="B6" s="81">
        <v>2000050932127</v>
      </c>
      <c r="C6" s="80" t="s">
        <v>162</v>
      </c>
      <c r="D6" s="82">
        <v>0</v>
      </c>
      <c r="E6" s="83">
        <v>515.74</v>
      </c>
      <c r="F6" s="84">
        <v>0.05</v>
      </c>
      <c r="G6" s="84">
        <v>0.05</v>
      </c>
    </row>
    <row r="7" spans="1:15" x14ac:dyDescent="0.25">
      <c r="A7" s="80">
        <v>737</v>
      </c>
      <c r="B7" s="81">
        <v>2000050935800</v>
      </c>
      <c r="C7" s="80" t="s">
        <v>163</v>
      </c>
      <c r="D7" s="82">
        <v>0</v>
      </c>
      <c r="E7" s="83">
        <v>0</v>
      </c>
      <c r="F7" s="84">
        <v>0</v>
      </c>
      <c r="G7" s="84">
        <v>0</v>
      </c>
    </row>
    <row r="8" spans="1:15" ht="37.5" x14ac:dyDescent="0.25">
      <c r="A8" s="80">
        <v>740</v>
      </c>
      <c r="B8" s="81" t="s">
        <v>167</v>
      </c>
      <c r="C8" s="80" t="s">
        <v>168</v>
      </c>
      <c r="D8" s="82">
        <v>0</v>
      </c>
      <c r="E8" s="83">
        <v>5128.6899999999996</v>
      </c>
      <c r="F8" s="84">
        <v>0.05</v>
      </c>
      <c r="G8" s="84">
        <v>0.05</v>
      </c>
    </row>
    <row r="9" spans="1:15" x14ac:dyDescent="0.25">
      <c r="A9" s="80">
        <v>738</v>
      </c>
      <c r="B9" s="81">
        <v>2000051080338</v>
      </c>
      <c r="C9" s="80" t="s">
        <v>176</v>
      </c>
      <c r="D9" s="82">
        <v>0</v>
      </c>
      <c r="E9" s="83">
        <v>0</v>
      </c>
      <c r="F9" s="84">
        <v>0</v>
      </c>
      <c r="G9" s="84">
        <v>0</v>
      </c>
    </row>
    <row r="10" spans="1:15" x14ac:dyDescent="0.25">
      <c r="A10" s="80">
        <v>918</v>
      </c>
      <c r="B10" s="81">
        <v>2000027292534</v>
      </c>
      <c r="C10" s="80" t="s">
        <v>191</v>
      </c>
      <c r="D10" s="82">
        <v>0</v>
      </c>
      <c r="E10" s="83">
        <v>2012.92</v>
      </c>
      <c r="F10" s="84">
        <v>0.05</v>
      </c>
      <c r="G10" s="84">
        <v>0.05</v>
      </c>
    </row>
    <row r="11" spans="1:15" x14ac:dyDescent="0.25">
      <c r="A11" s="80">
        <v>929</v>
      </c>
      <c r="B11" s="81">
        <v>2000054899591</v>
      </c>
      <c r="C11" s="80" t="s">
        <v>197</v>
      </c>
      <c r="D11" s="82">
        <v>0</v>
      </c>
      <c r="E11" s="83">
        <v>497.61</v>
      </c>
      <c r="F11" s="84">
        <v>0.05</v>
      </c>
      <c r="G11" s="84">
        <v>0.05</v>
      </c>
    </row>
    <row r="12" spans="1:15" x14ac:dyDescent="0.25">
      <c r="A12" s="80">
        <v>924</v>
      </c>
      <c r="B12" s="81">
        <v>2000054397290</v>
      </c>
      <c r="C12" s="80" t="s">
        <v>198</v>
      </c>
      <c r="D12" s="82">
        <v>0</v>
      </c>
      <c r="E12" s="83">
        <v>1365.81</v>
      </c>
      <c r="F12" s="84">
        <v>0.05</v>
      </c>
      <c r="G12" s="84">
        <v>0.05</v>
      </c>
    </row>
    <row r="13" spans="1:15" x14ac:dyDescent="0.25">
      <c r="A13" s="80">
        <v>937</v>
      </c>
      <c r="B13" s="81">
        <v>2000050795630</v>
      </c>
      <c r="C13" s="80" t="s">
        <v>199</v>
      </c>
      <c r="D13" s="82">
        <v>0</v>
      </c>
      <c r="E13" s="83">
        <v>650.58000000000004</v>
      </c>
      <c r="F13" s="84">
        <v>0.05</v>
      </c>
      <c r="G13" s="84">
        <v>0.05</v>
      </c>
    </row>
    <row r="14" spans="1:15" x14ac:dyDescent="0.25">
      <c r="A14" s="80">
        <v>7174</v>
      </c>
      <c r="B14" s="81">
        <v>7174</v>
      </c>
      <c r="C14" s="80" t="s">
        <v>202</v>
      </c>
      <c r="D14" s="82">
        <v>0</v>
      </c>
      <c r="E14" s="83">
        <v>0</v>
      </c>
      <c r="F14" s="84">
        <v>0</v>
      </c>
      <c r="G14" s="84">
        <v>0</v>
      </c>
    </row>
    <row r="15" spans="1:15" x14ac:dyDescent="0.25">
      <c r="A15" s="80">
        <v>923</v>
      </c>
      <c r="B15" s="81">
        <v>2000053759174</v>
      </c>
      <c r="C15" s="80" t="s">
        <v>203</v>
      </c>
      <c r="D15" s="82">
        <v>0</v>
      </c>
      <c r="E15" s="83">
        <v>1636.05</v>
      </c>
      <c r="F15" s="84">
        <v>0.05</v>
      </c>
      <c r="G15" s="84">
        <v>0.05</v>
      </c>
    </row>
    <row r="16" spans="1:15" x14ac:dyDescent="0.25">
      <c r="A16" s="80">
        <v>4032</v>
      </c>
      <c r="B16" s="81">
        <v>4032</v>
      </c>
      <c r="C16" s="80" t="s">
        <v>214</v>
      </c>
      <c r="D16" s="82">
        <v>0</v>
      </c>
      <c r="E16" s="83">
        <v>8.5399999999999991</v>
      </c>
      <c r="F16" s="84">
        <v>0.05</v>
      </c>
      <c r="G16" s="84">
        <v>0.05</v>
      </c>
    </row>
    <row r="17" spans="1:7" x14ac:dyDescent="0.25">
      <c r="A17" s="80">
        <v>4548</v>
      </c>
      <c r="B17" s="81">
        <v>4548</v>
      </c>
      <c r="C17" s="80" t="s">
        <v>215</v>
      </c>
      <c r="D17" s="82">
        <v>0</v>
      </c>
      <c r="E17" s="83">
        <v>8.68</v>
      </c>
      <c r="F17" s="84">
        <v>0.05</v>
      </c>
      <c r="G17" s="84">
        <v>0.05</v>
      </c>
    </row>
    <row r="18" spans="1:7" x14ac:dyDescent="0.25">
      <c r="A18" s="80">
        <v>925</v>
      </c>
      <c r="B18" s="81">
        <v>2000053874080</v>
      </c>
      <c r="C18" s="80" t="s">
        <v>216</v>
      </c>
      <c r="D18" s="82">
        <v>0</v>
      </c>
      <c r="E18" s="83">
        <v>312.64999999999998</v>
      </c>
      <c r="F18" s="84">
        <v>0.05</v>
      </c>
      <c r="G18" s="84">
        <v>0.05</v>
      </c>
    </row>
    <row r="19" spans="1:7" x14ac:dyDescent="0.25">
      <c r="A19" s="80">
        <v>521</v>
      </c>
      <c r="B19" s="81">
        <v>2000053874123</v>
      </c>
      <c r="C19" s="80" t="s">
        <v>217</v>
      </c>
      <c r="D19" s="82">
        <v>0</v>
      </c>
      <c r="E19" s="83">
        <v>457.74</v>
      </c>
      <c r="F19" s="84">
        <v>0.05</v>
      </c>
      <c r="G19" s="84">
        <v>0.05</v>
      </c>
    </row>
    <row r="20" spans="1:7" x14ac:dyDescent="0.25">
      <c r="A20" s="80">
        <v>930</v>
      </c>
      <c r="B20" s="81">
        <v>2000051034322</v>
      </c>
      <c r="C20" s="80" t="s">
        <v>218</v>
      </c>
      <c r="D20" s="82">
        <v>0</v>
      </c>
      <c r="E20" s="83">
        <v>0</v>
      </c>
      <c r="F20" s="84">
        <v>0</v>
      </c>
      <c r="G20" s="84">
        <v>0</v>
      </c>
    </row>
    <row r="21" spans="1:7" x14ac:dyDescent="0.25">
      <c r="A21" s="80">
        <v>7390</v>
      </c>
      <c r="B21" s="81">
        <v>7390</v>
      </c>
      <c r="C21" s="80" t="s">
        <v>219</v>
      </c>
      <c r="D21" s="82">
        <v>0</v>
      </c>
      <c r="E21" s="83">
        <v>402.76</v>
      </c>
      <c r="F21" s="84">
        <v>0.05</v>
      </c>
      <c r="G21" s="84">
        <v>0.05</v>
      </c>
    </row>
    <row r="22" spans="1:7" x14ac:dyDescent="0.25">
      <c r="A22" s="80">
        <v>7391</v>
      </c>
      <c r="B22" s="81">
        <v>7391</v>
      </c>
      <c r="C22" s="80" t="s">
        <v>220</v>
      </c>
      <c r="D22" s="82">
        <v>0</v>
      </c>
      <c r="E22" s="83">
        <v>0</v>
      </c>
      <c r="F22" s="84">
        <v>0</v>
      </c>
      <c r="G22" s="84">
        <v>0</v>
      </c>
    </row>
    <row r="23" spans="1:7" x14ac:dyDescent="0.25">
      <c r="A23" s="80">
        <v>917</v>
      </c>
      <c r="B23" s="81">
        <v>2000050932697</v>
      </c>
      <c r="C23" s="80" t="s">
        <v>221</v>
      </c>
      <c r="D23" s="82">
        <v>0</v>
      </c>
      <c r="E23" s="83">
        <v>1326.48</v>
      </c>
      <c r="F23" s="84">
        <v>0.05</v>
      </c>
      <c r="G23" s="84">
        <v>0.05</v>
      </c>
    </row>
    <row r="24" spans="1:7" x14ac:dyDescent="0.25">
      <c r="A24" s="80">
        <v>917</v>
      </c>
      <c r="B24" s="81">
        <v>2000051079954</v>
      </c>
      <c r="C24" s="80" t="s">
        <v>222</v>
      </c>
      <c r="D24" s="82">
        <v>0</v>
      </c>
      <c r="E24" s="83">
        <v>0</v>
      </c>
      <c r="F24" s="84">
        <v>0</v>
      </c>
      <c r="G24" s="84">
        <v>0</v>
      </c>
    </row>
    <row r="25" spans="1:7" x14ac:dyDescent="0.25">
      <c r="A25" s="80">
        <v>917</v>
      </c>
      <c r="B25" s="81">
        <v>2000052231228</v>
      </c>
      <c r="C25" s="80" t="s">
        <v>223</v>
      </c>
      <c r="D25" s="82">
        <v>0</v>
      </c>
      <c r="E25" s="83">
        <v>0</v>
      </c>
      <c r="F25" s="84">
        <v>0</v>
      </c>
      <c r="G25" s="84">
        <v>0</v>
      </c>
    </row>
    <row r="26" spans="1:7" x14ac:dyDescent="0.25">
      <c r="A26" s="80">
        <v>927</v>
      </c>
      <c r="B26" s="81">
        <v>2000050570312</v>
      </c>
      <c r="C26" s="80" t="s">
        <v>225</v>
      </c>
      <c r="D26" s="82">
        <v>0</v>
      </c>
      <c r="E26" s="83">
        <v>0</v>
      </c>
      <c r="F26" s="84">
        <v>0</v>
      </c>
      <c r="G26" s="84">
        <v>0</v>
      </c>
    </row>
    <row r="27" spans="1:7" x14ac:dyDescent="0.25">
      <c r="A27" s="80">
        <v>928</v>
      </c>
      <c r="B27" s="81">
        <v>2000050662016</v>
      </c>
      <c r="C27" s="80" t="s">
        <v>227</v>
      </c>
      <c r="D27" s="82">
        <v>0</v>
      </c>
      <c r="E27" s="83">
        <v>0</v>
      </c>
      <c r="F27" s="84">
        <v>0</v>
      </c>
      <c r="G27" s="84">
        <v>0</v>
      </c>
    </row>
    <row r="28" spans="1:7" x14ac:dyDescent="0.25">
      <c r="A28" s="80">
        <v>938</v>
      </c>
      <c r="B28" s="81">
        <v>2000052659585</v>
      </c>
      <c r="C28" s="80" t="s">
        <v>230</v>
      </c>
      <c r="D28" s="82">
        <v>0</v>
      </c>
      <c r="E28" s="83">
        <v>0</v>
      </c>
      <c r="F28" s="84">
        <v>0</v>
      </c>
      <c r="G28" s="84">
        <v>0</v>
      </c>
    </row>
    <row r="29" spans="1:7" x14ac:dyDescent="0.25">
      <c r="A29" s="80">
        <v>921</v>
      </c>
      <c r="B29" s="81">
        <v>2000051445143</v>
      </c>
      <c r="C29" s="80" t="s">
        <v>234</v>
      </c>
      <c r="D29" s="82">
        <v>0</v>
      </c>
      <c r="E29" s="83">
        <v>399.23</v>
      </c>
      <c r="F29" s="84">
        <v>0.05</v>
      </c>
      <c r="G29" s="84">
        <v>0.05</v>
      </c>
    </row>
    <row r="30" spans="1:7" x14ac:dyDescent="0.25">
      <c r="A30" s="80">
        <v>922</v>
      </c>
      <c r="B30" s="81">
        <v>2000054431792</v>
      </c>
      <c r="C30" s="80" t="s">
        <v>235</v>
      </c>
      <c r="D30" s="82">
        <v>0</v>
      </c>
      <c r="E30" s="83">
        <v>235.87</v>
      </c>
      <c r="F30" s="84">
        <v>0.05</v>
      </c>
      <c r="G30" s="84">
        <v>0.05</v>
      </c>
    </row>
    <row r="31" spans="1:7" x14ac:dyDescent="0.25">
      <c r="A31" s="80">
        <v>939</v>
      </c>
      <c r="B31" s="81">
        <v>2000054674353</v>
      </c>
      <c r="C31" s="80" t="s">
        <v>236</v>
      </c>
      <c r="D31" s="82">
        <v>0</v>
      </c>
      <c r="E31" s="83">
        <v>2431.65</v>
      </c>
      <c r="F31" s="84">
        <v>0.05</v>
      </c>
      <c r="G31" s="84">
        <v>0.05</v>
      </c>
    </row>
    <row r="32" spans="1:7" x14ac:dyDescent="0.25">
      <c r="A32" s="80">
        <v>941</v>
      </c>
      <c r="B32" s="81">
        <v>2000055109283</v>
      </c>
      <c r="C32" s="80" t="s">
        <v>238</v>
      </c>
      <c r="D32" s="82">
        <v>0</v>
      </c>
      <c r="E32" s="83">
        <v>298.91000000000003</v>
      </c>
      <c r="F32" s="84">
        <v>0.05</v>
      </c>
      <c r="G32" s="84">
        <v>0.05</v>
      </c>
    </row>
    <row r="33" spans="1:7" x14ac:dyDescent="0.25">
      <c r="A33" s="80">
        <v>926</v>
      </c>
      <c r="B33" s="81">
        <v>2000055132450</v>
      </c>
      <c r="C33" s="80" t="s">
        <v>239</v>
      </c>
      <c r="D33" s="82">
        <v>0</v>
      </c>
      <c r="E33" s="83">
        <v>296.54000000000002</v>
      </c>
      <c r="F33" s="84">
        <v>0.05</v>
      </c>
      <c r="G33" s="84">
        <v>0.05</v>
      </c>
    </row>
    <row r="34" spans="1:7" x14ac:dyDescent="0.25">
      <c r="A34" s="80">
        <v>940</v>
      </c>
      <c r="B34" s="81">
        <v>2000055138762</v>
      </c>
      <c r="C34" s="80" t="s">
        <v>240</v>
      </c>
      <c r="D34" s="82">
        <v>0</v>
      </c>
      <c r="E34" s="83">
        <v>298.32</v>
      </c>
      <c r="F34" s="84">
        <v>0.05</v>
      </c>
      <c r="G34" s="84">
        <v>0.05</v>
      </c>
    </row>
    <row r="35" spans="1:7" x14ac:dyDescent="0.25">
      <c r="A35" s="80">
        <v>942</v>
      </c>
      <c r="B35" s="81">
        <v>2000055125824</v>
      </c>
      <c r="C35" s="80" t="s">
        <v>241</v>
      </c>
      <c r="D35" s="82">
        <v>0</v>
      </c>
      <c r="E35" s="83">
        <v>593.08000000000004</v>
      </c>
      <c r="F35" s="84">
        <v>0.05</v>
      </c>
      <c r="G35" s="84">
        <v>0.05</v>
      </c>
    </row>
    <row r="36" spans="1:7" x14ac:dyDescent="0.25">
      <c r="A36" s="80">
        <v>943</v>
      </c>
      <c r="B36" s="81">
        <v>2000055125833</v>
      </c>
      <c r="C36" s="80" t="s">
        <v>242</v>
      </c>
      <c r="D36" s="82">
        <v>0</v>
      </c>
      <c r="E36" s="83">
        <v>862.53</v>
      </c>
      <c r="F36" s="84">
        <v>0.05</v>
      </c>
      <c r="G36" s="84">
        <v>0.05</v>
      </c>
    </row>
    <row r="37" spans="1:7" x14ac:dyDescent="0.25">
      <c r="A37" s="80">
        <v>944</v>
      </c>
      <c r="B37" s="81">
        <v>2000055213969</v>
      </c>
      <c r="C37" s="80" t="s">
        <v>243</v>
      </c>
      <c r="D37" s="82">
        <v>0</v>
      </c>
      <c r="E37" s="83">
        <v>410.85</v>
      </c>
      <c r="F37" s="84">
        <v>0.05</v>
      </c>
      <c r="G37" s="84">
        <v>0.05</v>
      </c>
    </row>
    <row r="38" spans="1:7" x14ac:dyDescent="0.25">
      <c r="A38" s="80">
        <v>7081</v>
      </c>
      <c r="B38" s="81">
        <v>7081</v>
      </c>
      <c r="C38" s="80" t="s">
        <v>250</v>
      </c>
      <c r="D38" s="82">
        <v>0</v>
      </c>
      <c r="E38" s="83">
        <v>0</v>
      </c>
      <c r="F38" s="84">
        <v>0</v>
      </c>
      <c r="G38" s="84">
        <v>0</v>
      </c>
    </row>
    <row r="39" spans="1:7" x14ac:dyDescent="0.25">
      <c r="A39" s="80">
        <v>7095</v>
      </c>
      <c r="B39" s="81">
        <v>7095</v>
      </c>
      <c r="C39" s="80" t="s">
        <v>251</v>
      </c>
      <c r="D39" s="82">
        <v>0</v>
      </c>
      <c r="E39" s="83">
        <v>4932</v>
      </c>
      <c r="F39" s="84">
        <v>0.05</v>
      </c>
      <c r="G39" s="84">
        <v>0.05</v>
      </c>
    </row>
    <row r="40" spans="1:7" x14ac:dyDescent="0.25">
      <c r="A40" s="80">
        <v>946</v>
      </c>
      <c r="B40" s="81">
        <v>2000055426214</v>
      </c>
      <c r="C40" s="80" t="s">
        <v>255</v>
      </c>
      <c r="D40" s="82">
        <v>0</v>
      </c>
      <c r="E40" s="83">
        <v>434.86</v>
      </c>
      <c r="F40" s="84">
        <v>0.05</v>
      </c>
      <c r="G40" s="84">
        <v>0.05</v>
      </c>
    </row>
    <row r="41" spans="1:7" x14ac:dyDescent="0.25">
      <c r="A41" s="80">
        <v>947</v>
      </c>
      <c r="B41" s="81">
        <v>2000055426241</v>
      </c>
      <c r="C41" s="80" t="s">
        <v>256</v>
      </c>
      <c r="D41" s="82">
        <v>0</v>
      </c>
      <c r="E41" s="83">
        <v>955.11</v>
      </c>
      <c r="F41" s="84">
        <v>0.05</v>
      </c>
      <c r="G41" s="84">
        <v>0.05</v>
      </c>
    </row>
    <row r="42" spans="1:7" x14ac:dyDescent="0.25">
      <c r="A42" s="80">
        <v>7485</v>
      </c>
      <c r="B42" s="81">
        <v>7485</v>
      </c>
      <c r="C42" s="80" t="s">
        <v>257</v>
      </c>
      <c r="D42" s="82">
        <v>0</v>
      </c>
      <c r="E42" s="83">
        <v>680.16</v>
      </c>
      <c r="F42" s="84">
        <v>0.05</v>
      </c>
      <c r="G42" s="84">
        <v>0.05</v>
      </c>
    </row>
    <row r="43" spans="1:7" x14ac:dyDescent="0.25">
      <c r="A43" s="80">
        <v>949</v>
      </c>
      <c r="B43" s="81">
        <v>2000055580583</v>
      </c>
      <c r="C43" s="80" t="s">
        <v>258</v>
      </c>
      <c r="D43" s="82">
        <v>0</v>
      </c>
      <c r="E43" s="83">
        <v>687.66</v>
      </c>
      <c r="F43" s="84">
        <v>0.05</v>
      </c>
      <c r="G43" s="84">
        <v>0.05</v>
      </c>
    </row>
    <row r="44" spans="1:7" x14ac:dyDescent="0.25">
      <c r="A44" s="80">
        <v>611</v>
      </c>
      <c r="B44" s="81">
        <v>2000055580608</v>
      </c>
      <c r="C44" s="80" t="s">
        <v>259</v>
      </c>
      <c r="D44" s="82">
        <v>0</v>
      </c>
      <c r="E44" s="83">
        <v>432.01</v>
      </c>
      <c r="F44" s="84">
        <v>0.05</v>
      </c>
      <c r="G44" s="84">
        <v>0.05</v>
      </c>
    </row>
    <row r="45" spans="1:7" x14ac:dyDescent="0.25">
      <c r="A45" s="80">
        <v>612</v>
      </c>
      <c r="B45" s="81">
        <v>2000055582794</v>
      </c>
      <c r="C45" s="80" t="s">
        <v>260</v>
      </c>
      <c r="D45" s="82">
        <v>0</v>
      </c>
      <c r="E45" s="83">
        <v>1351.01</v>
      </c>
      <c r="F45" s="84">
        <v>0.05</v>
      </c>
      <c r="G45" s="84">
        <v>0.05</v>
      </c>
    </row>
    <row r="46" spans="1:7" x14ac:dyDescent="0.25">
      <c r="A46" s="80">
        <v>613</v>
      </c>
      <c r="B46" s="81">
        <v>2000055634991</v>
      </c>
      <c r="C46" s="80" t="s">
        <v>261</v>
      </c>
      <c r="D46" s="82">
        <v>0</v>
      </c>
      <c r="E46" s="83">
        <v>452.1</v>
      </c>
      <c r="F46" s="84">
        <v>0.05</v>
      </c>
      <c r="G46" s="84">
        <v>0.05</v>
      </c>
    </row>
    <row r="47" spans="1:7" x14ac:dyDescent="0.25">
      <c r="A47" s="80">
        <v>614</v>
      </c>
      <c r="B47" s="81">
        <v>2000055643203</v>
      </c>
      <c r="C47" s="80" t="s">
        <v>262</v>
      </c>
      <c r="D47" s="82">
        <v>0</v>
      </c>
      <c r="E47" s="83">
        <v>435.86</v>
      </c>
      <c r="F47" s="84">
        <v>0.05</v>
      </c>
      <c r="G47" s="84">
        <v>0.05</v>
      </c>
    </row>
    <row r="48" spans="1:7" x14ac:dyDescent="0.25">
      <c r="A48" s="80">
        <v>615</v>
      </c>
      <c r="B48" s="81">
        <v>2000055872917</v>
      </c>
      <c r="C48" s="80" t="s">
        <v>264</v>
      </c>
      <c r="D48" s="82">
        <v>0</v>
      </c>
      <c r="E48" s="83">
        <v>1010.51</v>
      </c>
      <c r="F48" s="84">
        <v>0.05</v>
      </c>
      <c r="G48" s="84">
        <v>0.05</v>
      </c>
    </row>
    <row r="49" spans="1:7" x14ac:dyDescent="0.25">
      <c r="A49" s="80">
        <v>616</v>
      </c>
      <c r="B49" s="81">
        <v>2000055600291</v>
      </c>
      <c r="C49" s="80" t="s">
        <v>265</v>
      </c>
      <c r="D49" s="82">
        <v>0</v>
      </c>
      <c r="E49" s="83">
        <v>780.45</v>
      </c>
      <c r="F49" s="84">
        <v>0.05</v>
      </c>
      <c r="G49" s="84">
        <v>0.05</v>
      </c>
    </row>
    <row r="50" spans="1:7" x14ac:dyDescent="0.25">
      <c r="A50" s="80">
        <v>617</v>
      </c>
      <c r="B50" s="81">
        <v>2000055600200</v>
      </c>
      <c r="C50" s="80" t="s">
        <v>266</v>
      </c>
      <c r="D50" s="82">
        <v>0</v>
      </c>
      <c r="E50" s="83">
        <v>756.65</v>
      </c>
      <c r="F50" s="84">
        <v>0.05</v>
      </c>
      <c r="G50" s="84">
        <v>0.05</v>
      </c>
    </row>
    <row r="51" spans="1:7" x14ac:dyDescent="0.25">
      <c r="A51" s="80">
        <v>619</v>
      </c>
      <c r="B51" s="81">
        <v>2000055918109</v>
      </c>
      <c r="C51" s="80" t="s">
        <v>267</v>
      </c>
      <c r="D51" s="82">
        <v>0</v>
      </c>
      <c r="E51" s="83">
        <v>435.58</v>
      </c>
      <c r="F51" s="84">
        <v>0.05</v>
      </c>
      <c r="G51" s="84">
        <v>0.05</v>
      </c>
    </row>
    <row r="52" spans="1:7" x14ac:dyDescent="0.25">
      <c r="A52" s="80">
        <v>620</v>
      </c>
      <c r="B52" s="81">
        <v>2000055969265</v>
      </c>
      <c r="C52" s="80" t="s">
        <v>268</v>
      </c>
      <c r="D52" s="82">
        <v>0</v>
      </c>
      <c r="E52" s="83">
        <v>852.87</v>
      </c>
      <c r="F52" s="84">
        <v>0.05</v>
      </c>
      <c r="G52" s="84">
        <v>0.05</v>
      </c>
    </row>
    <row r="53" spans="1:7" x14ac:dyDescent="0.25">
      <c r="A53" s="80">
        <v>621</v>
      </c>
      <c r="B53" s="81">
        <v>2000055600399</v>
      </c>
      <c r="C53" s="80" t="s">
        <v>269</v>
      </c>
      <c r="D53" s="82">
        <v>0</v>
      </c>
      <c r="E53" s="83">
        <v>434.86</v>
      </c>
      <c r="F53" s="84">
        <v>0.05</v>
      </c>
      <c r="G53" s="84">
        <v>0.05</v>
      </c>
    </row>
    <row r="54" spans="1:7" x14ac:dyDescent="0.25">
      <c r="A54" s="80">
        <v>622</v>
      </c>
      <c r="B54" s="81">
        <v>2000055582776</v>
      </c>
      <c r="C54" s="80" t="s">
        <v>270</v>
      </c>
      <c r="D54" s="82">
        <v>0</v>
      </c>
      <c r="E54" s="83">
        <v>1840</v>
      </c>
      <c r="F54" s="84">
        <v>0.05</v>
      </c>
      <c r="G54" s="84">
        <v>0.05</v>
      </c>
    </row>
    <row r="55" spans="1:7" x14ac:dyDescent="0.25">
      <c r="A55" s="80">
        <v>623</v>
      </c>
      <c r="B55" s="81">
        <v>2000056041510</v>
      </c>
      <c r="C55" s="80" t="s">
        <v>271</v>
      </c>
      <c r="D55" s="82">
        <v>0</v>
      </c>
      <c r="E55" s="83">
        <v>3517.18</v>
      </c>
      <c r="F55" s="84">
        <v>0.05</v>
      </c>
      <c r="G55" s="84">
        <v>0.05</v>
      </c>
    </row>
    <row r="56" spans="1:7" x14ac:dyDescent="0.25">
      <c r="A56" s="80">
        <v>504</v>
      </c>
      <c r="B56" s="81">
        <v>2000056041529</v>
      </c>
      <c r="C56" s="80" t="s">
        <v>272</v>
      </c>
      <c r="D56" s="82">
        <v>0</v>
      </c>
      <c r="E56" s="83">
        <v>3517.18</v>
      </c>
      <c r="F56" s="84">
        <v>0.05</v>
      </c>
      <c r="G56" s="84">
        <v>0.05</v>
      </c>
    </row>
    <row r="57" spans="1:7" x14ac:dyDescent="0.25">
      <c r="A57" s="80">
        <v>624</v>
      </c>
      <c r="B57" s="81">
        <v>2000055916263</v>
      </c>
      <c r="C57" s="80" t="s">
        <v>273</v>
      </c>
      <c r="D57" s="82">
        <v>0</v>
      </c>
      <c r="E57" s="83">
        <v>1184.04</v>
      </c>
      <c r="F57" s="84">
        <v>0.05</v>
      </c>
      <c r="G57" s="84">
        <v>0.05</v>
      </c>
    </row>
    <row r="58" spans="1:7" x14ac:dyDescent="0.25">
      <c r="A58" s="80">
        <v>625</v>
      </c>
      <c r="B58" s="81">
        <v>2000055860122</v>
      </c>
      <c r="C58" s="80" t="s">
        <v>274</v>
      </c>
      <c r="D58" s="82">
        <v>0</v>
      </c>
      <c r="E58" s="83">
        <v>265.39</v>
      </c>
      <c r="F58" s="84">
        <v>0.05</v>
      </c>
      <c r="G58" s="84">
        <v>0.05</v>
      </c>
    </row>
    <row r="59" spans="1:7" x14ac:dyDescent="0.25">
      <c r="A59" s="80">
        <v>627</v>
      </c>
      <c r="B59" s="81">
        <v>2000055899583</v>
      </c>
      <c r="C59" s="80" t="s">
        <v>275</v>
      </c>
      <c r="D59" s="82">
        <v>0</v>
      </c>
      <c r="E59" s="83">
        <v>436.91</v>
      </c>
      <c r="F59" s="84">
        <v>0.05</v>
      </c>
      <c r="G59" s="84">
        <v>0.05</v>
      </c>
    </row>
    <row r="60" spans="1:7" x14ac:dyDescent="0.25">
      <c r="A60" s="80">
        <v>628</v>
      </c>
      <c r="B60" s="81">
        <v>2000055899538</v>
      </c>
      <c r="C60" s="80" t="s">
        <v>276</v>
      </c>
      <c r="D60" s="82">
        <v>0</v>
      </c>
      <c r="E60" s="83">
        <v>2416.58</v>
      </c>
      <c r="F60" s="84">
        <v>0.05</v>
      </c>
      <c r="G60" s="84">
        <v>0.05</v>
      </c>
    </row>
    <row r="61" spans="1:7" x14ac:dyDescent="0.25">
      <c r="A61" s="80">
        <v>629</v>
      </c>
      <c r="B61" s="81">
        <v>2000056041565</v>
      </c>
      <c r="C61" s="80" t="s">
        <v>277</v>
      </c>
      <c r="D61" s="82">
        <v>0</v>
      </c>
      <c r="E61" s="83">
        <v>2560.91</v>
      </c>
      <c r="F61" s="84">
        <v>0.05</v>
      </c>
      <c r="G61" s="84">
        <v>0.05</v>
      </c>
    </row>
    <row r="62" spans="1:7" x14ac:dyDescent="0.25">
      <c r="A62" s="80">
        <v>914</v>
      </c>
      <c r="B62" s="81" t="s">
        <v>279</v>
      </c>
      <c r="C62" s="80" t="s">
        <v>280</v>
      </c>
      <c r="D62" s="82">
        <v>0</v>
      </c>
      <c r="E62" s="83">
        <v>1208.75</v>
      </c>
      <c r="F62" s="84">
        <v>0.05</v>
      </c>
      <c r="G62" s="84">
        <v>0.05</v>
      </c>
    </row>
    <row r="63" spans="1:7" x14ac:dyDescent="0.25">
      <c r="A63" s="80">
        <v>630</v>
      </c>
      <c r="B63" s="81">
        <v>2000055582819</v>
      </c>
      <c r="C63" s="80" t="s">
        <v>283</v>
      </c>
      <c r="D63" s="82">
        <v>0</v>
      </c>
      <c r="E63" s="83">
        <v>437.46</v>
      </c>
      <c r="F63" s="84">
        <v>0.05</v>
      </c>
      <c r="G63" s="84">
        <v>0.05</v>
      </c>
    </row>
    <row r="64" spans="1:7" x14ac:dyDescent="0.25">
      <c r="A64" s="80">
        <v>631</v>
      </c>
      <c r="B64" s="81">
        <v>2000056442156</v>
      </c>
      <c r="C64" s="80" t="s">
        <v>284</v>
      </c>
      <c r="D64" s="82">
        <v>0</v>
      </c>
      <c r="E64" s="83">
        <v>200.98</v>
      </c>
      <c r="F64" s="84">
        <v>0.05</v>
      </c>
      <c r="G64" s="84">
        <v>0.05</v>
      </c>
    </row>
    <row r="65" spans="1:7" x14ac:dyDescent="0.25">
      <c r="A65" s="80">
        <v>632</v>
      </c>
      <c r="B65" s="81">
        <v>2000055894948</v>
      </c>
      <c r="C65" s="80" t="s">
        <v>285</v>
      </c>
      <c r="D65" s="82">
        <v>0</v>
      </c>
      <c r="E65" s="83">
        <v>437.59</v>
      </c>
      <c r="F65" s="84">
        <v>0.05</v>
      </c>
      <c r="G65" s="84">
        <v>0.05</v>
      </c>
    </row>
    <row r="66" spans="1:7" x14ac:dyDescent="0.25">
      <c r="A66" s="80">
        <v>633</v>
      </c>
      <c r="B66" s="81">
        <v>2000055630125</v>
      </c>
      <c r="C66" s="80" t="s">
        <v>286</v>
      </c>
      <c r="D66" s="82">
        <v>0</v>
      </c>
      <c r="E66" s="83">
        <v>294.83</v>
      </c>
      <c r="F66" s="84">
        <v>0.05</v>
      </c>
      <c r="G66" s="84">
        <v>0.05</v>
      </c>
    </row>
    <row r="67" spans="1:7" x14ac:dyDescent="0.25">
      <c r="A67" s="80">
        <v>634</v>
      </c>
      <c r="B67" s="81">
        <v>2000055845782</v>
      </c>
      <c r="C67" s="80" t="s">
        <v>287</v>
      </c>
      <c r="D67" s="82">
        <v>0</v>
      </c>
      <c r="E67" s="83">
        <v>296.98</v>
      </c>
      <c r="F67" s="84">
        <v>0.05</v>
      </c>
      <c r="G67" s="84">
        <v>0.05</v>
      </c>
    </row>
    <row r="68" spans="1:7" x14ac:dyDescent="0.25">
      <c r="A68" s="80">
        <v>635</v>
      </c>
      <c r="B68" s="81">
        <v>2000055856989</v>
      </c>
      <c r="C68" s="80" t="s">
        <v>288</v>
      </c>
      <c r="D68" s="82">
        <v>0</v>
      </c>
      <c r="E68" s="83">
        <v>2017.1</v>
      </c>
      <c r="F68" s="84">
        <v>0.05</v>
      </c>
      <c r="G68" s="84">
        <v>0.05</v>
      </c>
    </row>
    <row r="69" spans="1:7" x14ac:dyDescent="0.25">
      <c r="A69" s="80">
        <v>648</v>
      </c>
      <c r="B69" s="81">
        <v>2000056875324</v>
      </c>
      <c r="C69" s="80" t="s">
        <v>289</v>
      </c>
      <c r="D69" s="82">
        <v>0</v>
      </c>
      <c r="E69" s="83">
        <v>926.84</v>
      </c>
      <c r="F69" s="84">
        <v>0.05</v>
      </c>
      <c r="G69" s="84">
        <v>0.05</v>
      </c>
    </row>
    <row r="70" spans="1:7" x14ac:dyDescent="0.25">
      <c r="A70" s="80">
        <v>637</v>
      </c>
      <c r="B70" s="81" t="s">
        <v>290</v>
      </c>
      <c r="C70" s="80" t="s">
        <v>291</v>
      </c>
      <c r="D70" s="82">
        <v>0</v>
      </c>
      <c r="E70" s="83">
        <v>3159.82</v>
      </c>
      <c r="F70" s="84">
        <v>0.05</v>
      </c>
      <c r="G70" s="84">
        <v>0.05</v>
      </c>
    </row>
    <row r="71" spans="1:7" x14ac:dyDescent="0.25">
      <c r="A71" s="80">
        <v>639</v>
      </c>
      <c r="B71" s="81">
        <v>2000055875003</v>
      </c>
      <c r="C71" s="80" t="s">
        <v>292</v>
      </c>
      <c r="D71" s="82">
        <v>0</v>
      </c>
      <c r="E71" s="83">
        <v>1578.99</v>
      </c>
      <c r="F71" s="84">
        <v>0.05</v>
      </c>
      <c r="G71" s="84">
        <v>0.05</v>
      </c>
    </row>
    <row r="72" spans="1:7" x14ac:dyDescent="0.25">
      <c r="A72" s="80">
        <v>640</v>
      </c>
      <c r="B72" s="81">
        <v>2000055996668</v>
      </c>
      <c r="C72" s="80" t="s">
        <v>293</v>
      </c>
      <c r="D72" s="82">
        <v>0</v>
      </c>
      <c r="E72" s="83">
        <v>432.8</v>
      </c>
      <c r="F72" s="84">
        <v>0.05</v>
      </c>
      <c r="G72" s="84">
        <v>0.05</v>
      </c>
    </row>
    <row r="73" spans="1:7" x14ac:dyDescent="0.25">
      <c r="A73" s="80">
        <v>641</v>
      </c>
      <c r="B73" s="81">
        <v>2000055627888</v>
      </c>
      <c r="C73" s="80" t="s">
        <v>294</v>
      </c>
      <c r="D73" s="82">
        <v>0</v>
      </c>
      <c r="E73" s="83">
        <v>294.38</v>
      </c>
      <c r="F73" s="84">
        <v>0.05</v>
      </c>
      <c r="G73" s="84">
        <v>0.05</v>
      </c>
    </row>
    <row r="74" spans="1:7" x14ac:dyDescent="0.25">
      <c r="A74" s="80">
        <v>642</v>
      </c>
      <c r="B74" s="81">
        <v>2000055899797</v>
      </c>
      <c r="C74" s="80" t="s">
        <v>295</v>
      </c>
      <c r="D74" s="82">
        <v>0</v>
      </c>
      <c r="E74" s="83">
        <v>924.69</v>
      </c>
      <c r="F74" s="84">
        <v>0.05</v>
      </c>
      <c r="G74" s="84">
        <v>0.05</v>
      </c>
    </row>
    <row r="75" spans="1:7" x14ac:dyDescent="0.25">
      <c r="A75" s="80">
        <v>645</v>
      </c>
      <c r="B75" s="81">
        <v>2000055924014</v>
      </c>
      <c r="C75" s="80" t="s">
        <v>296</v>
      </c>
      <c r="D75" s="82">
        <v>0</v>
      </c>
      <c r="E75" s="83">
        <v>2002.07</v>
      </c>
      <c r="F75" s="84">
        <v>0.05</v>
      </c>
      <c r="G75" s="84">
        <v>0.05</v>
      </c>
    </row>
    <row r="76" spans="1:7" x14ac:dyDescent="0.25">
      <c r="A76" s="80">
        <v>646</v>
      </c>
      <c r="B76" s="81">
        <v>2000055878705</v>
      </c>
      <c r="C76" s="80" t="s">
        <v>297</v>
      </c>
      <c r="D76" s="82">
        <v>0</v>
      </c>
      <c r="E76" s="83">
        <v>977.39</v>
      </c>
      <c r="F76" s="84">
        <v>0.05</v>
      </c>
      <c r="G76" s="84">
        <v>0.05</v>
      </c>
    </row>
    <row r="77" spans="1:7" x14ac:dyDescent="0.25">
      <c r="A77" s="80" t="s">
        <v>299</v>
      </c>
      <c r="B77" s="81">
        <v>2000056762142</v>
      </c>
      <c r="C77" s="80" t="s">
        <v>300</v>
      </c>
      <c r="D77" s="82">
        <v>0</v>
      </c>
      <c r="E77" s="83">
        <v>1176.22</v>
      </c>
      <c r="F77" s="84">
        <v>0.05</v>
      </c>
      <c r="G77" s="84">
        <v>0.05</v>
      </c>
    </row>
    <row r="78" spans="1:7" x14ac:dyDescent="0.25">
      <c r="A78" s="80">
        <v>649</v>
      </c>
      <c r="B78" s="81">
        <v>2000055901300</v>
      </c>
      <c r="C78" s="80" t="s">
        <v>301</v>
      </c>
      <c r="D78" s="82">
        <v>0</v>
      </c>
      <c r="E78" s="83">
        <v>387.1</v>
      </c>
      <c r="F78" s="84">
        <v>0.05</v>
      </c>
      <c r="G78" s="84">
        <v>0.05</v>
      </c>
    </row>
    <row r="79" spans="1:7" x14ac:dyDescent="0.25">
      <c r="A79" s="80">
        <v>911</v>
      </c>
      <c r="B79" s="81">
        <v>2000055901355</v>
      </c>
      <c r="C79" s="80" t="s">
        <v>302</v>
      </c>
      <c r="D79" s="82">
        <v>0</v>
      </c>
      <c r="E79" s="83">
        <v>432.45</v>
      </c>
      <c r="F79" s="84">
        <v>0.05</v>
      </c>
      <c r="G79" s="84">
        <v>0.05</v>
      </c>
    </row>
    <row r="80" spans="1:7" x14ac:dyDescent="0.25">
      <c r="A80" s="80">
        <v>912</v>
      </c>
      <c r="B80" s="81">
        <v>2000055899398</v>
      </c>
      <c r="C80" s="80" t="s">
        <v>303</v>
      </c>
      <c r="D80" s="82">
        <v>0</v>
      </c>
      <c r="E80" s="83">
        <v>1295.8</v>
      </c>
      <c r="F80" s="84">
        <v>0.05</v>
      </c>
      <c r="G80" s="84">
        <v>0.05</v>
      </c>
    </row>
    <row r="81" spans="1:7" x14ac:dyDescent="0.25">
      <c r="A81" s="80">
        <v>952</v>
      </c>
      <c r="B81" s="81">
        <v>2000056479110</v>
      </c>
      <c r="C81" s="80" t="s">
        <v>304</v>
      </c>
      <c r="D81" s="82">
        <v>0</v>
      </c>
      <c r="E81" s="83">
        <v>2198.42</v>
      </c>
      <c r="F81" s="84">
        <v>0.05</v>
      </c>
      <c r="G81" s="84">
        <v>0.05</v>
      </c>
    </row>
    <row r="82" spans="1:7" x14ac:dyDescent="0.25">
      <c r="A82" s="80">
        <v>913</v>
      </c>
      <c r="B82" s="81">
        <v>2000055858727</v>
      </c>
      <c r="C82" s="80" t="s">
        <v>305</v>
      </c>
      <c r="D82" s="82">
        <v>0</v>
      </c>
      <c r="E82" s="83">
        <v>881.63</v>
      </c>
      <c r="F82" s="84">
        <v>0.05</v>
      </c>
      <c r="G82" s="84">
        <v>0.05</v>
      </c>
    </row>
    <row r="83" spans="1:7" x14ac:dyDescent="0.25">
      <c r="A83" s="80" t="s">
        <v>307</v>
      </c>
      <c r="B83" s="81">
        <v>2000056951269</v>
      </c>
      <c r="C83" s="80" t="s">
        <v>308</v>
      </c>
      <c r="D83" s="82">
        <v>0</v>
      </c>
      <c r="E83" s="83">
        <v>7865.06</v>
      </c>
      <c r="F83" s="84">
        <v>0.05</v>
      </c>
      <c r="G83" s="84">
        <v>0.05</v>
      </c>
    </row>
    <row r="84" spans="1:7" x14ac:dyDescent="0.25">
      <c r="A84" s="80">
        <v>958</v>
      </c>
      <c r="B84" s="81">
        <v>2000056277280</v>
      </c>
      <c r="C84" s="80" t="s">
        <v>309</v>
      </c>
      <c r="D84" s="82">
        <v>0</v>
      </c>
      <c r="E84" s="83">
        <v>426.49</v>
      </c>
      <c r="F84" s="84">
        <v>0.05</v>
      </c>
      <c r="G84" s="84">
        <v>0.05</v>
      </c>
    </row>
    <row r="85" spans="1:7" x14ac:dyDescent="0.25">
      <c r="A85" s="80">
        <v>626</v>
      </c>
      <c r="B85" s="81">
        <v>2000056113323</v>
      </c>
      <c r="C85" s="80" t="s">
        <v>310</v>
      </c>
      <c r="D85" s="82">
        <v>0</v>
      </c>
      <c r="E85" s="83">
        <v>434.86</v>
      </c>
      <c r="F85" s="84">
        <v>0.05</v>
      </c>
      <c r="G85" s="84">
        <v>0.05</v>
      </c>
    </row>
    <row r="86" spans="1:7" x14ac:dyDescent="0.25">
      <c r="A86" s="80">
        <v>607</v>
      </c>
      <c r="B86" s="81">
        <v>2000056212628</v>
      </c>
      <c r="C86" s="80" t="s">
        <v>311</v>
      </c>
      <c r="D86" s="82">
        <v>0</v>
      </c>
      <c r="E86" s="83">
        <v>434.43</v>
      </c>
      <c r="F86" s="84">
        <v>0.05</v>
      </c>
      <c r="G86" s="84">
        <v>0.05</v>
      </c>
    </row>
    <row r="87" spans="1:7" x14ac:dyDescent="0.25">
      <c r="A87" s="80">
        <v>915</v>
      </c>
      <c r="B87" s="81">
        <v>2000055924032</v>
      </c>
      <c r="C87" s="80" t="s">
        <v>312</v>
      </c>
      <c r="D87" s="82">
        <v>0</v>
      </c>
      <c r="E87" s="83">
        <v>1167.1400000000001</v>
      </c>
      <c r="F87" s="84">
        <v>0.05</v>
      </c>
      <c r="G87" s="84">
        <v>0.05</v>
      </c>
    </row>
    <row r="88" spans="1:7" x14ac:dyDescent="0.25">
      <c r="A88" s="80">
        <v>608</v>
      </c>
      <c r="B88" s="81">
        <v>2000056127292</v>
      </c>
      <c r="C88" s="80" t="s">
        <v>313</v>
      </c>
      <c r="D88" s="82">
        <v>0</v>
      </c>
      <c r="E88" s="83">
        <v>1574</v>
      </c>
      <c r="F88" s="84">
        <v>0.05</v>
      </c>
      <c r="G88" s="84">
        <v>0.05</v>
      </c>
    </row>
    <row r="89" spans="1:7" x14ac:dyDescent="0.25">
      <c r="A89" s="80">
        <v>959</v>
      </c>
      <c r="B89" s="81">
        <v>2000056455270</v>
      </c>
      <c r="C89" s="80" t="s">
        <v>314</v>
      </c>
      <c r="D89" s="82">
        <v>0</v>
      </c>
      <c r="E89" s="83">
        <v>432.84</v>
      </c>
      <c r="F89" s="84">
        <v>0.05</v>
      </c>
      <c r="G89" s="84">
        <v>0.05</v>
      </c>
    </row>
    <row r="90" spans="1:7" x14ac:dyDescent="0.25">
      <c r="A90" s="80">
        <v>609</v>
      </c>
      <c r="B90" s="81">
        <v>2000056021319</v>
      </c>
      <c r="C90" s="80" t="s">
        <v>315</v>
      </c>
      <c r="D90" s="82">
        <v>0</v>
      </c>
      <c r="E90" s="83">
        <v>5102.7700000000004</v>
      </c>
      <c r="F90" s="84">
        <v>0.05</v>
      </c>
      <c r="G90" s="84">
        <v>0.05</v>
      </c>
    </row>
    <row r="91" spans="1:7" x14ac:dyDescent="0.25">
      <c r="A91" s="80">
        <v>916</v>
      </c>
      <c r="B91" s="81">
        <v>2000055815013</v>
      </c>
      <c r="C91" s="80" t="s">
        <v>316</v>
      </c>
      <c r="D91" s="82">
        <v>0</v>
      </c>
      <c r="E91" s="83">
        <v>1830.24</v>
      </c>
      <c r="F91" s="84">
        <v>0.05</v>
      </c>
      <c r="G91" s="84">
        <v>0.05</v>
      </c>
    </row>
    <row r="92" spans="1:7" x14ac:dyDescent="0.25">
      <c r="A92" s="80">
        <v>960</v>
      </c>
      <c r="B92" s="81">
        <v>2000056244986</v>
      </c>
      <c r="C92" s="80" t="s">
        <v>317</v>
      </c>
      <c r="D92" s="82">
        <v>0</v>
      </c>
      <c r="E92" s="83">
        <v>427.8</v>
      </c>
      <c r="F92" s="84">
        <v>0.05</v>
      </c>
      <c r="G92" s="84">
        <v>0.05</v>
      </c>
    </row>
    <row r="93" spans="1:7" x14ac:dyDescent="0.25">
      <c r="A93" s="80">
        <v>600</v>
      </c>
      <c r="B93" s="81">
        <v>2000056148804</v>
      </c>
      <c r="C93" s="80" t="s">
        <v>318</v>
      </c>
      <c r="D93" s="82">
        <v>0</v>
      </c>
      <c r="E93" s="83">
        <v>1684.55</v>
      </c>
      <c r="F93" s="84">
        <v>0.05</v>
      </c>
      <c r="G93" s="84">
        <v>0.05</v>
      </c>
    </row>
    <row r="94" spans="1:7" x14ac:dyDescent="0.25">
      <c r="A94" s="80">
        <v>601</v>
      </c>
      <c r="B94" s="81">
        <v>2000056082135</v>
      </c>
      <c r="C94" s="80" t="s">
        <v>319</v>
      </c>
      <c r="D94" s="82">
        <v>0</v>
      </c>
      <c r="E94" s="83">
        <v>568.19000000000005</v>
      </c>
      <c r="F94" s="84">
        <v>0.05</v>
      </c>
      <c r="G94" s="84">
        <v>0.05</v>
      </c>
    </row>
    <row r="95" spans="1:7" x14ac:dyDescent="0.25">
      <c r="A95" s="80">
        <v>602</v>
      </c>
      <c r="B95" s="81">
        <v>2000056194261</v>
      </c>
      <c r="C95" s="80" t="s">
        <v>320</v>
      </c>
      <c r="D95" s="82">
        <v>0</v>
      </c>
      <c r="E95" s="83">
        <v>506.57</v>
      </c>
      <c r="F95" s="84">
        <v>0.05</v>
      </c>
      <c r="G95" s="84">
        <v>0.05</v>
      </c>
    </row>
    <row r="96" spans="1:7" x14ac:dyDescent="0.25">
      <c r="A96" s="80">
        <v>647</v>
      </c>
      <c r="B96" s="81">
        <v>2000055881629</v>
      </c>
      <c r="C96" s="80" t="s">
        <v>321</v>
      </c>
      <c r="D96" s="82">
        <v>0</v>
      </c>
      <c r="E96" s="83">
        <v>1178.04</v>
      </c>
      <c r="F96" s="84">
        <v>0.05</v>
      </c>
      <c r="G96" s="84">
        <v>0.05</v>
      </c>
    </row>
    <row r="97" spans="1:7" x14ac:dyDescent="0.25">
      <c r="A97" s="80">
        <v>954</v>
      </c>
      <c r="B97" s="81">
        <v>2000056474812</v>
      </c>
      <c r="C97" s="80" t="s">
        <v>322</v>
      </c>
      <c r="D97" s="82">
        <v>0</v>
      </c>
      <c r="E97" s="83">
        <v>1262.43</v>
      </c>
      <c r="F97" s="84">
        <v>0.05</v>
      </c>
      <c r="G97" s="84">
        <v>0.05</v>
      </c>
    </row>
    <row r="98" spans="1:7" x14ac:dyDescent="0.25">
      <c r="A98" s="80">
        <v>603</v>
      </c>
      <c r="B98" s="81">
        <v>2000056179495</v>
      </c>
      <c r="C98" s="80" t="s">
        <v>323</v>
      </c>
      <c r="D98" s="82">
        <v>0</v>
      </c>
      <c r="E98" s="83">
        <v>761.41</v>
      </c>
      <c r="F98" s="84">
        <v>0.05</v>
      </c>
      <c r="G98" s="84">
        <v>0.05</v>
      </c>
    </row>
    <row r="99" spans="1:7" x14ac:dyDescent="0.25">
      <c r="A99" s="80">
        <v>604</v>
      </c>
      <c r="B99" s="81">
        <v>2000056205310</v>
      </c>
      <c r="C99" s="80" t="s">
        <v>324</v>
      </c>
      <c r="D99" s="82">
        <v>0</v>
      </c>
      <c r="E99" s="83">
        <v>1227.97</v>
      </c>
      <c r="F99" s="84">
        <v>0.05</v>
      </c>
      <c r="G99" s="84">
        <v>0.05</v>
      </c>
    </row>
    <row r="100" spans="1:7" x14ac:dyDescent="0.25">
      <c r="A100" s="80">
        <v>636</v>
      </c>
      <c r="B100" s="81">
        <v>2000056199951</v>
      </c>
      <c r="C100" s="80" t="s">
        <v>325</v>
      </c>
      <c r="D100" s="82">
        <v>0</v>
      </c>
      <c r="E100" s="83">
        <v>564.63</v>
      </c>
      <c r="F100" s="84">
        <v>0.05</v>
      </c>
      <c r="G100" s="84">
        <v>0.05</v>
      </c>
    </row>
    <row r="101" spans="1:7" x14ac:dyDescent="0.25">
      <c r="A101" s="80">
        <v>964</v>
      </c>
      <c r="B101" s="81">
        <v>2000056063718</v>
      </c>
      <c r="C101" s="80" t="s">
        <v>326</v>
      </c>
      <c r="D101" s="82">
        <v>0</v>
      </c>
      <c r="E101" s="83">
        <v>1712.89</v>
      </c>
      <c r="F101" s="84">
        <v>0.05</v>
      </c>
      <c r="G101" s="84">
        <v>0.05</v>
      </c>
    </row>
    <row r="102" spans="1:7" x14ac:dyDescent="0.25">
      <c r="A102" s="80">
        <v>404</v>
      </c>
      <c r="B102" s="81">
        <v>2000056300489</v>
      </c>
      <c r="C102" s="80" t="s">
        <v>327</v>
      </c>
      <c r="D102" s="82">
        <v>0</v>
      </c>
      <c r="E102" s="83">
        <v>437.45</v>
      </c>
      <c r="F102" s="84">
        <v>0.05</v>
      </c>
      <c r="G102" s="84">
        <v>0.05</v>
      </c>
    </row>
    <row r="103" spans="1:7" x14ac:dyDescent="0.25">
      <c r="A103" s="80">
        <v>945</v>
      </c>
      <c r="B103" s="81">
        <v>2000055907817</v>
      </c>
      <c r="C103" s="80" t="s">
        <v>328</v>
      </c>
      <c r="D103" s="82">
        <v>0</v>
      </c>
      <c r="E103" s="83">
        <v>436.59</v>
      </c>
      <c r="F103" s="84">
        <v>0.05</v>
      </c>
      <c r="G103" s="84">
        <v>0.05</v>
      </c>
    </row>
    <row r="104" spans="1:7" x14ac:dyDescent="0.25">
      <c r="A104" s="80">
        <v>936</v>
      </c>
      <c r="B104" s="81">
        <v>2000055904782</v>
      </c>
      <c r="C104" s="80" t="s">
        <v>329</v>
      </c>
      <c r="D104" s="82">
        <v>0</v>
      </c>
      <c r="E104" s="83">
        <v>434.38</v>
      </c>
      <c r="F104" s="84">
        <v>0.05</v>
      </c>
      <c r="G104" s="84">
        <v>0.05</v>
      </c>
    </row>
    <row r="105" spans="1:7" x14ac:dyDescent="0.25">
      <c r="A105" s="80">
        <v>781</v>
      </c>
      <c r="B105" s="81">
        <v>2000055926128</v>
      </c>
      <c r="C105" s="80" t="s">
        <v>330</v>
      </c>
      <c r="D105" s="82">
        <v>0</v>
      </c>
      <c r="E105" s="83">
        <v>625.91999999999996</v>
      </c>
      <c r="F105" s="84">
        <v>0.05</v>
      </c>
      <c r="G105" s="84">
        <v>0.05</v>
      </c>
    </row>
    <row r="106" spans="1:7" x14ac:dyDescent="0.25">
      <c r="A106" s="80">
        <v>968</v>
      </c>
      <c r="B106" s="81">
        <v>2000056199793</v>
      </c>
      <c r="C106" s="80" t="s">
        <v>331</v>
      </c>
      <c r="D106" s="82">
        <v>0</v>
      </c>
      <c r="E106" s="83">
        <v>1578.64</v>
      </c>
      <c r="F106" s="84">
        <v>0.05</v>
      </c>
      <c r="G106" s="84">
        <v>0.05</v>
      </c>
    </row>
    <row r="107" spans="1:7" x14ac:dyDescent="0.25">
      <c r="A107" s="80">
        <v>970</v>
      </c>
      <c r="B107" s="81">
        <v>2000056222894</v>
      </c>
      <c r="C107" s="80" t="s">
        <v>332</v>
      </c>
      <c r="D107" s="82">
        <v>0</v>
      </c>
      <c r="E107" s="83">
        <v>430.51</v>
      </c>
      <c r="F107" s="84">
        <v>0.05</v>
      </c>
      <c r="G107" s="84">
        <v>0.05</v>
      </c>
    </row>
    <row r="108" spans="1:7" x14ac:dyDescent="0.25">
      <c r="A108" s="80">
        <v>971</v>
      </c>
      <c r="B108" s="81">
        <v>2000056002316</v>
      </c>
      <c r="C108" s="80" t="s">
        <v>333</v>
      </c>
      <c r="D108" s="82">
        <v>0</v>
      </c>
      <c r="E108" s="83">
        <v>2976.74</v>
      </c>
      <c r="F108" s="84">
        <v>0.05</v>
      </c>
      <c r="G108" s="84">
        <v>0.05</v>
      </c>
    </row>
    <row r="109" spans="1:7" x14ac:dyDescent="0.25">
      <c r="A109" s="80">
        <v>777</v>
      </c>
      <c r="B109" s="81">
        <v>2000055904807</v>
      </c>
      <c r="C109" s="80" t="s">
        <v>334</v>
      </c>
      <c r="D109" s="82">
        <v>0</v>
      </c>
      <c r="E109" s="83">
        <v>432.72</v>
      </c>
      <c r="F109" s="84">
        <v>0.05</v>
      </c>
      <c r="G109" s="84">
        <v>0.05</v>
      </c>
    </row>
    <row r="110" spans="1:7" x14ac:dyDescent="0.25">
      <c r="A110" s="80">
        <v>778</v>
      </c>
      <c r="B110" s="81">
        <v>2000055916281</v>
      </c>
      <c r="C110" s="80" t="s">
        <v>335</v>
      </c>
      <c r="D110" s="82">
        <v>0</v>
      </c>
      <c r="E110" s="83">
        <v>432.01</v>
      </c>
      <c r="F110" s="84">
        <v>0.05</v>
      </c>
      <c r="G110" s="84">
        <v>0.05</v>
      </c>
    </row>
    <row r="111" spans="1:7" x14ac:dyDescent="0.25">
      <c r="A111" s="80">
        <v>779</v>
      </c>
      <c r="B111" s="81">
        <v>2000055891176</v>
      </c>
      <c r="C111" s="80" t="s">
        <v>336</v>
      </c>
      <c r="D111" s="82">
        <v>0</v>
      </c>
      <c r="E111" s="83">
        <v>1344.31</v>
      </c>
      <c r="F111" s="84">
        <v>0.05</v>
      </c>
      <c r="G111" s="84">
        <v>0.05</v>
      </c>
    </row>
    <row r="112" spans="1:7" x14ac:dyDescent="0.25">
      <c r="A112" s="80">
        <v>972</v>
      </c>
      <c r="B112" s="81">
        <v>2000056147387</v>
      </c>
      <c r="C112" s="80" t="s">
        <v>337</v>
      </c>
      <c r="D112" s="82">
        <v>0</v>
      </c>
      <c r="E112" s="83">
        <v>2566.58</v>
      </c>
      <c r="F112" s="84">
        <v>0.05</v>
      </c>
      <c r="G112" s="84">
        <v>0.05</v>
      </c>
    </row>
    <row r="113" spans="1:7" x14ac:dyDescent="0.25">
      <c r="A113" s="80">
        <v>780</v>
      </c>
      <c r="B113" s="81">
        <v>2000055908546</v>
      </c>
      <c r="C113" s="80" t="s">
        <v>338</v>
      </c>
      <c r="D113" s="82">
        <v>0</v>
      </c>
      <c r="E113" s="83">
        <v>296.66000000000003</v>
      </c>
      <c r="F113" s="84">
        <v>0.05</v>
      </c>
      <c r="G113" s="84">
        <v>0.05</v>
      </c>
    </row>
    <row r="114" spans="1:7" x14ac:dyDescent="0.25">
      <c r="A114" s="80">
        <v>974</v>
      </c>
      <c r="B114" s="81">
        <v>2000056049280</v>
      </c>
      <c r="C114" s="80" t="s">
        <v>339</v>
      </c>
      <c r="D114" s="82">
        <v>0</v>
      </c>
      <c r="E114" s="83">
        <v>296.64</v>
      </c>
      <c r="F114" s="84">
        <v>0.05</v>
      </c>
      <c r="G114" s="84">
        <v>0.05</v>
      </c>
    </row>
    <row r="115" spans="1:7" x14ac:dyDescent="0.25">
      <c r="A115" s="80">
        <v>782</v>
      </c>
      <c r="B115" s="81">
        <v>2000056049314</v>
      </c>
      <c r="C115" s="80" t="s">
        <v>340</v>
      </c>
      <c r="D115" s="82">
        <v>0</v>
      </c>
      <c r="E115" s="83">
        <v>296.5</v>
      </c>
      <c r="F115" s="84">
        <v>0.05</v>
      </c>
      <c r="G115" s="84">
        <v>0.05</v>
      </c>
    </row>
    <row r="116" spans="1:7" x14ac:dyDescent="0.25">
      <c r="A116" s="80" t="s">
        <v>342</v>
      </c>
      <c r="B116" s="81">
        <v>2000056827915</v>
      </c>
      <c r="C116" s="80" t="s">
        <v>343</v>
      </c>
      <c r="D116" s="82">
        <v>0</v>
      </c>
      <c r="E116" s="83">
        <v>283.20999999999998</v>
      </c>
      <c r="F116" s="84">
        <v>0.05</v>
      </c>
      <c r="G116" s="84">
        <v>0.05</v>
      </c>
    </row>
    <row r="117" spans="1:7" x14ac:dyDescent="0.25">
      <c r="A117" s="80">
        <v>783</v>
      </c>
      <c r="B117" s="81">
        <v>2000056169822</v>
      </c>
      <c r="C117" s="80" t="s">
        <v>344</v>
      </c>
      <c r="D117" s="82">
        <v>0</v>
      </c>
      <c r="E117" s="83">
        <v>896.55</v>
      </c>
      <c r="F117" s="84">
        <v>0.05</v>
      </c>
      <c r="G117" s="84">
        <v>0.05</v>
      </c>
    </row>
    <row r="118" spans="1:7" x14ac:dyDescent="0.25">
      <c r="A118" s="80">
        <v>784</v>
      </c>
      <c r="B118" s="81">
        <v>2000056179680</v>
      </c>
      <c r="C118" s="80" t="s">
        <v>345</v>
      </c>
      <c r="D118" s="82">
        <v>0</v>
      </c>
      <c r="E118" s="83">
        <v>473.14</v>
      </c>
      <c r="F118" s="84">
        <v>0.05</v>
      </c>
      <c r="G118" s="84">
        <v>0.05</v>
      </c>
    </row>
    <row r="119" spans="1:7" x14ac:dyDescent="0.25">
      <c r="A119" s="80">
        <v>785</v>
      </c>
      <c r="B119" s="81">
        <v>2000056107125</v>
      </c>
      <c r="C119" s="80" t="s">
        <v>346</v>
      </c>
      <c r="D119" s="82">
        <v>0</v>
      </c>
      <c r="E119" s="83">
        <v>435.96</v>
      </c>
      <c r="F119" s="84">
        <v>0.05</v>
      </c>
      <c r="G119" s="84">
        <v>0.05</v>
      </c>
    </row>
    <row r="120" spans="1:7" x14ac:dyDescent="0.25">
      <c r="A120" s="80">
        <v>786</v>
      </c>
      <c r="B120" s="81">
        <v>2000056113963</v>
      </c>
      <c r="C120" s="80" t="s">
        <v>347</v>
      </c>
      <c r="D120" s="82">
        <v>0</v>
      </c>
      <c r="E120" s="83">
        <v>435.23</v>
      </c>
      <c r="F120" s="84">
        <v>0.05</v>
      </c>
      <c r="G120" s="84">
        <v>0.05</v>
      </c>
    </row>
    <row r="121" spans="1:7" x14ac:dyDescent="0.25">
      <c r="A121" s="80">
        <v>787</v>
      </c>
      <c r="B121" s="81">
        <v>2000056138160</v>
      </c>
      <c r="C121" s="80" t="s">
        <v>348</v>
      </c>
      <c r="D121" s="82">
        <v>0</v>
      </c>
      <c r="E121" s="83">
        <v>437.75</v>
      </c>
      <c r="F121" s="84">
        <v>0.05</v>
      </c>
      <c r="G121" s="84">
        <v>0.05</v>
      </c>
    </row>
    <row r="122" spans="1:7" x14ac:dyDescent="0.25">
      <c r="A122" s="80">
        <v>788</v>
      </c>
      <c r="B122" s="81">
        <v>2000056167922</v>
      </c>
      <c r="C122" s="80" t="s">
        <v>349</v>
      </c>
      <c r="D122" s="82">
        <v>0</v>
      </c>
      <c r="E122" s="83">
        <v>298.89</v>
      </c>
      <c r="F122" s="84">
        <v>0.05</v>
      </c>
      <c r="G122" s="84">
        <v>0.05</v>
      </c>
    </row>
    <row r="123" spans="1:7" x14ac:dyDescent="0.25">
      <c r="A123" s="80">
        <v>956</v>
      </c>
      <c r="B123" s="81">
        <v>2000056537783</v>
      </c>
      <c r="C123" s="80" t="s">
        <v>350</v>
      </c>
      <c r="D123" s="82">
        <v>0</v>
      </c>
      <c r="E123" s="83">
        <v>3469.09</v>
      </c>
      <c r="F123" s="84">
        <v>0.05</v>
      </c>
      <c r="G123" s="84">
        <v>0.05</v>
      </c>
    </row>
    <row r="124" spans="1:7" x14ac:dyDescent="0.25">
      <c r="A124" s="80">
        <v>789</v>
      </c>
      <c r="B124" s="81">
        <v>2000055874979</v>
      </c>
      <c r="C124" s="80" t="s">
        <v>351</v>
      </c>
      <c r="D124" s="82">
        <v>0</v>
      </c>
      <c r="E124" s="83">
        <v>8536.98</v>
      </c>
      <c r="F124" s="84">
        <v>0.05</v>
      </c>
      <c r="G124" s="84">
        <v>0.05</v>
      </c>
    </row>
    <row r="125" spans="1:7" x14ac:dyDescent="0.25">
      <c r="A125" s="80">
        <v>790</v>
      </c>
      <c r="B125" s="81">
        <v>2000056147261</v>
      </c>
      <c r="C125" s="80" t="s">
        <v>352</v>
      </c>
      <c r="D125" s="82">
        <v>0</v>
      </c>
      <c r="E125" s="83">
        <v>895.29</v>
      </c>
      <c r="F125" s="84">
        <v>0.05</v>
      </c>
      <c r="G125" s="84">
        <v>0.05</v>
      </c>
    </row>
    <row r="126" spans="1:7" x14ac:dyDescent="0.25">
      <c r="A126" s="80">
        <v>791</v>
      </c>
      <c r="B126" s="81">
        <v>2000055932238</v>
      </c>
      <c r="C126" s="80" t="s">
        <v>353</v>
      </c>
      <c r="D126" s="82">
        <v>0</v>
      </c>
      <c r="E126" s="83">
        <v>438.33</v>
      </c>
      <c r="F126" s="84">
        <v>0.05</v>
      </c>
      <c r="G126" s="84">
        <v>0.05</v>
      </c>
    </row>
    <row r="127" spans="1:7" x14ac:dyDescent="0.25">
      <c r="A127" s="80">
        <v>962</v>
      </c>
      <c r="B127" s="81">
        <v>2000056441384</v>
      </c>
      <c r="C127" s="80" t="s">
        <v>356</v>
      </c>
      <c r="D127" s="82">
        <v>0</v>
      </c>
      <c r="E127" s="83">
        <v>517.15</v>
      </c>
      <c r="F127" s="84">
        <v>0.05</v>
      </c>
      <c r="G127" s="84">
        <v>0.05</v>
      </c>
    </row>
    <row r="128" spans="1:7" x14ac:dyDescent="0.25">
      <c r="A128" s="80">
        <v>792</v>
      </c>
      <c r="B128" s="81">
        <v>2000056204965</v>
      </c>
      <c r="C128" s="80" t="s">
        <v>357</v>
      </c>
      <c r="D128" s="82">
        <v>0</v>
      </c>
      <c r="E128" s="83">
        <v>6150.33</v>
      </c>
      <c r="F128" s="84">
        <v>0.05</v>
      </c>
      <c r="G128" s="84">
        <v>0.05</v>
      </c>
    </row>
    <row r="129" spans="1:7" x14ac:dyDescent="0.25">
      <c r="A129" s="80">
        <v>933</v>
      </c>
      <c r="B129" s="81" t="s">
        <v>290</v>
      </c>
      <c r="C129" s="80" t="s">
        <v>358</v>
      </c>
      <c r="D129" s="82">
        <v>0</v>
      </c>
      <c r="E129" s="83">
        <v>435.23</v>
      </c>
      <c r="F129" s="84">
        <v>0.05</v>
      </c>
      <c r="G129" s="84">
        <v>0.05</v>
      </c>
    </row>
    <row r="130" spans="1:7" x14ac:dyDescent="0.25">
      <c r="A130" s="80">
        <v>618</v>
      </c>
      <c r="B130" s="81">
        <v>2000056439613</v>
      </c>
      <c r="C130" s="80" t="s">
        <v>359</v>
      </c>
      <c r="D130" s="82">
        <v>0</v>
      </c>
      <c r="E130" s="83">
        <v>1938.69</v>
      </c>
      <c r="F130" s="84">
        <v>0.05</v>
      </c>
      <c r="G130" s="84">
        <v>0.05</v>
      </c>
    </row>
    <row r="131" spans="1:7" x14ac:dyDescent="0.25">
      <c r="A131" s="80">
        <v>793</v>
      </c>
      <c r="B131" s="81">
        <v>2000056147401</v>
      </c>
      <c r="C131" s="80" t="s">
        <v>360</v>
      </c>
      <c r="D131" s="82">
        <v>0</v>
      </c>
      <c r="E131" s="83">
        <v>437.82</v>
      </c>
      <c r="F131" s="84">
        <v>0.05</v>
      </c>
      <c r="G131" s="84">
        <v>0.05</v>
      </c>
    </row>
    <row r="132" spans="1:7" x14ac:dyDescent="0.25">
      <c r="A132" s="80">
        <v>989</v>
      </c>
      <c r="B132" s="81">
        <v>2000056359863</v>
      </c>
      <c r="C132" s="80" t="s">
        <v>361</v>
      </c>
      <c r="D132" s="82">
        <v>0</v>
      </c>
      <c r="E132" s="83">
        <v>3007.97</v>
      </c>
      <c r="F132" s="84">
        <v>0.05</v>
      </c>
      <c r="G132" s="84">
        <v>0.05</v>
      </c>
    </row>
    <row r="133" spans="1:7" x14ac:dyDescent="0.25">
      <c r="A133" s="80">
        <v>794</v>
      </c>
      <c r="B133" s="81">
        <v>2000056202407</v>
      </c>
      <c r="C133" s="80" t="s">
        <v>362</v>
      </c>
      <c r="D133" s="82">
        <v>0</v>
      </c>
      <c r="E133" s="83">
        <v>1588.96</v>
      </c>
      <c r="F133" s="84">
        <v>0.05</v>
      </c>
      <c r="G133" s="84">
        <v>0.05</v>
      </c>
    </row>
    <row r="134" spans="1:7" x14ac:dyDescent="0.25">
      <c r="A134" s="80">
        <v>963</v>
      </c>
      <c r="B134" s="81">
        <v>2000056452118</v>
      </c>
      <c r="C134" s="80" t="s">
        <v>363</v>
      </c>
      <c r="D134" s="82">
        <v>0</v>
      </c>
      <c r="E134" s="83">
        <v>596.66</v>
      </c>
      <c r="F134" s="84">
        <v>0.05</v>
      </c>
      <c r="G134" s="84">
        <v>0.05</v>
      </c>
    </row>
    <row r="135" spans="1:7" x14ac:dyDescent="0.25">
      <c r="A135" s="80">
        <v>795</v>
      </c>
      <c r="B135" s="81">
        <v>2000056186438</v>
      </c>
      <c r="C135" s="80" t="s">
        <v>364</v>
      </c>
      <c r="D135" s="82">
        <v>0</v>
      </c>
      <c r="E135" s="83">
        <v>7516</v>
      </c>
      <c r="F135" s="84">
        <v>0.05</v>
      </c>
      <c r="G135" s="84">
        <v>0.05</v>
      </c>
    </row>
    <row r="136" spans="1:7" x14ac:dyDescent="0.25">
      <c r="A136" s="80">
        <v>796</v>
      </c>
      <c r="B136" s="81">
        <v>2000056166469</v>
      </c>
      <c r="C136" s="80" t="s">
        <v>365</v>
      </c>
      <c r="D136" s="82">
        <v>0</v>
      </c>
      <c r="E136" s="83">
        <v>3641.29</v>
      </c>
      <c r="F136" s="84">
        <v>0.05</v>
      </c>
      <c r="G136" s="84">
        <v>0.05</v>
      </c>
    </row>
    <row r="137" spans="1:7" x14ac:dyDescent="0.25">
      <c r="A137" s="80" t="s">
        <v>367</v>
      </c>
      <c r="B137" s="81">
        <v>2000056792661</v>
      </c>
      <c r="C137" s="80" t="s">
        <v>368</v>
      </c>
      <c r="D137" s="82">
        <v>0</v>
      </c>
      <c r="E137" s="83">
        <v>560.94000000000005</v>
      </c>
      <c r="F137" s="84">
        <v>0.05</v>
      </c>
      <c r="G137" s="84">
        <v>0.05</v>
      </c>
    </row>
    <row r="138" spans="1:7" x14ac:dyDescent="0.25">
      <c r="A138" s="80">
        <v>980</v>
      </c>
      <c r="B138" s="81">
        <v>2000056384850</v>
      </c>
      <c r="C138" s="80" t="s">
        <v>369</v>
      </c>
      <c r="D138" s="82">
        <v>0</v>
      </c>
      <c r="E138" s="83">
        <v>522.63</v>
      </c>
      <c r="F138" s="84">
        <v>0.05</v>
      </c>
      <c r="G138" s="84">
        <v>0.05</v>
      </c>
    </row>
    <row r="139" spans="1:7" x14ac:dyDescent="0.25">
      <c r="A139" s="80">
        <v>955</v>
      </c>
      <c r="B139" s="81">
        <v>2000056536121</v>
      </c>
      <c r="C139" s="80" t="s">
        <v>370</v>
      </c>
      <c r="D139" s="82">
        <v>0</v>
      </c>
      <c r="E139" s="83">
        <v>2618.16</v>
      </c>
      <c r="F139" s="84">
        <v>0.05</v>
      </c>
      <c r="G139" s="84">
        <v>0.05</v>
      </c>
    </row>
    <row r="140" spans="1:7" x14ac:dyDescent="0.25">
      <c r="A140" s="80">
        <v>957</v>
      </c>
      <c r="B140" s="81">
        <v>2000056456265</v>
      </c>
      <c r="C140" s="80" t="s">
        <v>371</v>
      </c>
      <c r="D140" s="82">
        <v>0</v>
      </c>
      <c r="E140" s="83">
        <v>272.27999999999997</v>
      </c>
      <c r="F140" s="84">
        <v>0.05</v>
      </c>
      <c r="G140" s="84">
        <v>0.05</v>
      </c>
    </row>
    <row r="141" spans="1:7" x14ac:dyDescent="0.25">
      <c r="A141" s="80">
        <v>999</v>
      </c>
      <c r="B141" s="81">
        <v>2000056440006</v>
      </c>
      <c r="C141" s="80" t="s">
        <v>372</v>
      </c>
      <c r="D141" s="82">
        <v>0</v>
      </c>
      <c r="E141" s="83">
        <v>394.58</v>
      </c>
      <c r="F141" s="84">
        <v>0.05</v>
      </c>
      <c r="G141" s="84">
        <v>0.05</v>
      </c>
    </row>
    <row r="142" spans="1:7" x14ac:dyDescent="0.25">
      <c r="A142" s="80">
        <v>450</v>
      </c>
      <c r="B142" s="81">
        <v>2000056420348</v>
      </c>
      <c r="C142" s="80" t="s">
        <v>373</v>
      </c>
      <c r="D142" s="82">
        <v>0</v>
      </c>
      <c r="E142" s="83">
        <v>514.36</v>
      </c>
      <c r="F142" s="84">
        <v>0.05</v>
      </c>
      <c r="G142" s="84">
        <v>0.05</v>
      </c>
    </row>
    <row r="143" spans="1:7" x14ac:dyDescent="0.25">
      <c r="A143" s="80">
        <v>797</v>
      </c>
      <c r="B143" s="81">
        <v>2000056202425</v>
      </c>
      <c r="C143" s="80" t="s">
        <v>374</v>
      </c>
      <c r="D143" s="82">
        <v>0</v>
      </c>
      <c r="E143" s="83">
        <v>760.18</v>
      </c>
      <c r="F143" s="84">
        <v>0.05</v>
      </c>
      <c r="G143" s="84">
        <v>0.05</v>
      </c>
    </row>
    <row r="144" spans="1:7" x14ac:dyDescent="0.25">
      <c r="A144" s="80">
        <v>933</v>
      </c>
      <c r="B144" s="81">
        <v>2000060046797</v>
      </c>
      <c r="C144" s="80" t="s">
        <v>375</v>
      </c>
      <c r="D144" s="82">
        <v>0</v>
      </c>
      <c r="E144" s="83">
        <v>14860.07</v>
      </c>
      <c r="F144" s="84">
        <v>0.05</v>
      </c>
      <c r="G144" s="84">
        <v>0.05</v>
      </c>
    </row>
    <row r="145" spans="1:7" x14ac:dyDescent="0.25">
      <c r="A145" s="80">
        <v>369</v>
      </c>
      <c r="B145" s="81">
        <v>2000056532483</v>
      </c>
      <c r="C145" s="80" t="s">
        <v>376</v>
      </c>
      <c r="D145" s="82">
        <v>0</v>
      </c>
      <c r="E145" s="83">
        <v>550.76</v>
      </c>
      <c r="F145" s="84">
        <v>0.05</v>
      </c>
      <c r="G145" s="84">
        <v>0.05</v>
      </c>
    </row>
    <row r="146" spans="1:7" x14ac:dyDescent="0.25">
      <c r="A146" s="80">
        <v>7310</v>
      </c>
      <c r="B146" s="81">
        <v>7310</v>
      </c>
      <c r="C146" s="80" t="s">
        <v>377</v>
      </c>
      <c r="D146" s="82">
        <v>-10.455</v>
      </c>
      <c r="E146" s="83">
        <v>1195.3599999999999</v>
      </c>
      <c r="F146" s="84">
        <v>0.05</v>
      </c>
      <c r="G146" s="84">
        <v>0.05</v>
      </c>
    </row>
    <row r="147" spans="1:7" x14ac:dyDescent="0.25">
      <c r="A147" s="80">
        <v>798</v>
      </c>
      <c r="B147" s="81">
        <v>2000056199701</v>
      </c>
      <c r="C147" s="80" t="s">
        <v>378</v>
      </c>
      <c r="D147" s="82">
        <v>0</v>
      </c>
      <c r="E147" s="83">
        <v>679.47</v>
      </c>
      <c r="F147" s="84">
        <v>0.05</v>
      </c>
      <c r="G147" s="84">
        <v>0.05</v>
      </c>
    </row>
    <row r="148" spans="1:7" x14ac:dyDescent="0.25">
      <c r="A148" s="80">
        <v>799</v>
      </c>
      <c r="B148" s="81">
        <v>2000056191535</v>
      </c>
      <c r="C148" s="80" t="s">
        <v>379</v>
      </c>
      <c r="D148" s="82">
        <v>0</v>
      </c>
      <c r="E148" s="83">
        <v>9359.9599999999991</v>
      </c>
      <c r="F148" s="84">
        <v>0.05</v>
      </c>
      <c r="G148" s="84">
        <v>0.05</v>
      </c>
    </row>
    <row r="149" spans="1:7" x14ac:dyDescent="0.25">
      <c r="A149" s="80">
        <v>741</v>
      </c>
      <c r="B149" s="81">
        <v>2000056058763</v>
      </c>
      <c r="C149" s="80" t="s">
        <v>382</v>
      </c>
      <c r="D149" s="82">
        <v>0</v>
      </c>
      <c r="E149" s="83">
        <v>95.42</v>
      </c>
      <c r="F149" s="84">
        <v>0.05</v>
      </c>
      <c r="G149" s="84">
        <v>0.05</v>
      </c>
    </row>
    <row r="150" spans="1:7" x14ac:dyDescent="0.25">
      <c r="A150" s="80">
        <v>742</v>
      </c>
      <c r="B150" s="81">
        <v>2000056151115</v>
      </c>
      <c r="C150" s="80" t="s">
        <v>383</v>
      </c>
      <c r="D150" s="82">
        <v>0</v>
      </c>
      <c r="E150" s="83">
        <v>60.41</v>
      </c>
      <c r="F150" s="84">
        <v>0.05</v>
      </c>
      <c r="G150" s="84">
        <v>0.05</v>
      </c>
    </row>
    <row r="151" spans="1:7" x14ac:dyDescent="0.25">
      <c r="A151" s="80">
        <v>743</v>
      </c>
      <c r="B151" s="81">
        <v>2000056098827</v>
      </c>
      <c r="C151" s="80" t="s">
        <v>384</v>
      </c>
      <c r="D151" s="82">
        <v>0</v>
      </c>
      <c r="E151" s="83">
        <v>95.68</v>
      </c>
      <c r="F151" s="84">
        <v>0.05</v>
      </c>
      <c r="G151" s="84">
        <v>0.05</v>
      </c>
    </row>
    <row r="152" spans="1:7" x14ac:dyDescent="0.25">
      <c r="A152" s="80">
        <v>403</v>
      </c>
      <c r="B152" s="81">
        <v>2000056551333</v>
      </c>
      <c r="C152" s="80" t="s">
        <v>385</v>
      </c>
      <c r="D152" s="82">
        <v>0</v>
      </c>
      <c r="E152" s="83">
        <v>1291.68</v>
      </c>
      <c r="F152" s="84">
        <v>0.05</v>
      </c>
      <c r="G152" s="84">
        <v>0.05</v>
      </c>
    </row>
    <row r="153" spans="1:7" x14ac:dyDescent="0.25">
      <c r="A153" s="80">
        <v>451</v>
      </c>
      <c r="B153" s="81">
        <v>2000056562317</v>
      </c>
      <c r="C153" s="80" t="s">
        <v>386</v>
      </c>
      <c r="D153" s="82">
        <v>0</v>
      </c>
      <c r="E153" s="83">
        <v>4048.27</v>
      </c>
      <c r="F153" s="84">
        <v>0.05</v>
      </c>
      <c r="G153" s="84">
        <v>0.05</v>
      </c>
    </row>
    <row r="154" spans="1:7" x14ac:dyDescent="0.25">
      <c r="A154" s="80">
        <v>978</v>
      </c>
      <c r="B154" s="81">
        <v>2000056194207</v>
      </c>
      <c r="C154" s="80" t="s">
        <v>387</v>
      </c>
      <c r="D154" s="82">
        <v>0</v>
      </c>
      <c r="E154" s="83">
        <v>1732.01</v>
      </c>
      <c r="F154" s="84">
        <v>0.05</v>
      </c>
      <c r="G154" s="84">
        <v>0.05</v>
      </c>
    </row>
    <row r="155" spans="1:7" x14ac:dyDescent="0.25">
      <c r="A155" s="80">
        <v>991</v>
      </c>
      <c r="B155" s="81">
        <v>2000056139224</v>
      </c>
      <c r="C155" s="80" t="s">
        <v>388</v>
      </c>
      <c r="D155" s="82">
        <v>0</v>
      </c>
      <c r="E155" s="83">
        <v>5581.55</v>
      </c>
      <c r="F155" s="84">
        <v>0.05</v>
      </c>
      <c r="G155" s="84">
        <v>0.05</v>
      </c>
    </row>
    <row r="156" spans="1:7" x14ac:dyDescent="0.25">
      <c r="A156" s="80">
        <v>994</v>
      </c>
      <c r="B156" s="81">
        <v>2000056219980</v>
      </c>
      <c r="C156" s="80" t="s">
        <v>389</v>
      </c>
      <c r="D156" s="82">
        <v>0</v>
      </c>
      <c r="E156" s="83">
        <v>295</v>
      </c>
      <c r="F156" s="84">
        <v>0.05</v>
      </c>
      <c r="G156" s="84">
        <v>0.05</v>
      </c>
    </row>
    <row r="157" spans="1:7" x14ac:dyDescent="0.25">
      <c r="A157" s="80">
        <v>995</v>
      </c>
      <c r="B157" s="81">
        <v>2000056200029</v>
      </c>
      <c r="C157" s="80" t="s">
        <v>390</v>
      </c>
      <c r="D157" s="82">
        <v>0</v>
      </c>
      <c r="E157" s="83">
        <v>518.30999999999995</v>
      </c>
      <c r="F157" s="84">
        <v>0.05</v>
      </c>
      <c r="G157" s="84">
        <v>0.05</v>
      </c>
    </row>
    <row r="158" spans="1:7" x14ac:dyDescent="0.25">
      <c r="A158" s="80">
        <v>996</v>
      </c>
      <c r="B158" s="81">
        <v>2000056139001</v>
      </c>
      <c r="C158" s="80" t="s">
        <v>391</v>
      </c>
      <c r="D158" s="82">
        <v>0</v>
      </c>
      <c r="E158" s="83">
        <v>519.04</v>
      </c>
      <c r="F158" s="84">
        <v>0.05</v>
      </c>
      <c r="G158" s="84">
        <v>0.05</v>
      </c>
    </row>
    <row r="159" spans="1:7" x14ac:dyDescent="0.25">
      <c r="A159" s="80">
        <v>997</v>
      </c>
      <c r="B159" s="81">
        <v>2000056212042</v>
      </c>
      <c r="C159" s="80" t="s">
        <v>392</v>
      </c>
      <c r="D159" s="82">
        <v>0</v>
      </c>
      <c r="E159" s="83">
        <v>812.45</v>
      </c>
      <c r="F159" s="84">
        <v>0.05</v>
      </c>
      <c r="G159" s="84">
        <v>0.05</v>
      </c>
    </row>
    <row r="160" spans="1:7" x14ac:dyDescent="0.25">
      <c r="A160" s="80">
        <v>998</v>
      </c>
      <c r="B160" s="81">
        <v>2000056139438</v>
      </c>
      <c r="C160" s="80" t="s">
        <v>393</v>
      </c>
      <c r="D160" s="82">
        <v>0</v>
      </c>
      <c r="E160" s="83">
        <v>8542.4599999999991</v>
      </c>
      <c r="F160" s="84">
        <v>0.05</v>
      </c>
      <c r="G160" s="84">
        <v>0.05</v>
      </c>
    </row>
    <row r="161" spans="1:7" x14ac:dyDescent="0.25">
      <c r="A161" s="80">
        <v>953</v>
      </c>
      <c r="B161" s="81">
        <v>2000056530797</v>
      </c>
      <c r="C161" s="80" t="s">
        <v>394</v>
      </c>
      <c r="D161" s="82">
        <v>0</v>
      </c>
      <c r="E161" s="83">
        <v>15228.19</v>
      </c>
      <c r="F161" s="84">
        <v>0.05</v>
      </c>
      <c r="G161" s="84">
        <v>0.05</v>
      </c>
    </row>
    <row r="162" spans="1:7" x14ac:dyDescent="0.25">
      <c r="A162" s="80">
        <v>983</v>
      </c>
      <c r="B162" s="81">
        <v>2000056469185</v>
      </c>
      <c r="C162" s="80" t="s">
        <v>395</v>
      </c>
      <c r="D162" s="82">
        <v>0</v>
      </c>
      <c r="E162" s="83">
        <v>751.28</v>
      </c>
      <c r="F162" s="84">
        <v>0.05</v>
      </c>
      <c r="G162" s="84">
        <v>0.05</v>
      </c>
    </row>
    <row r="163" spans="1:7" x14ac:dyDescent="0.25">
      <c r="A163" s="80" t="s">
        <v>397</v>
      </c>
      <c r="B163" s="81">
        <v>2000056842133</v>
      </c>
      <c r="C163" s="80" t="s">
        <v>398</v>
      </c>
      <c r="D163" s="82">
        <v>0</v>
      </c>
      <c r="E163" s="83">
        <v>519.70000000000005</v>
      </c>
      <c r="F163" s="84">
        <v>0.05</v>
      </c>
      <c r="G163" s="84">
        <v>0.05</v>
      </c>
    </row>
    <row r="164" spans="1:7" x14ac:dyDescent="0.25">
      <c r="A164" s="80">
        <v>7493</v>
      </c>
      <c r="B164" s="81">
        <v>7493</v>
      </c>
      <c r="C164" s="80" t="s">
        <v>399</v>
      </c>
      <c r="D164" s="82">
        <v>0</v>
      </c>
      <c r="E164" s="83">
        <v>528.30999999999995</v>
      </c>
      <c r="F164" s="84">
        <v>0.05</v>
      </c>
      <c r="G164" s="84">
        <v>0.05</v>
      </c>
    </row>
    <row r="165" spans="1:7" x14ac:dyDescent="0.25">
      <c r="A165" s="80">
        <v>748</v>
      </c>
      <c r="B165" s="81">
        <v>2000056488531</v>
      </c>
      <c r="C165" s="80" t="s">
        <v>400</v>
      </c>
      <c r="D165" s="82">
        <v>0</v>
      </c>
      <c r="E165" s="83">
        <v>603.51</v>
      </c>
      <c r="F165" s="84">
        <v>0.05</v>
      </c>
      <c r="G165" s="84">
        <v>0.05</v>
      </c>
    </row>
    <row r="166" spans="1:7" x14ac:dyDescent="0.25">
      <c r="A166" s="80" t="s">
        <v>402</v>
      </c>
      <c r="B166" s="81">
        <v>2000056866064</v>
      </c>
      <c r="C166" s="80" t="s">
        <v>403</v>
      </c>
      <c r="D166" s="82">
        <v>0</v>
      </c>
      <c r="E166" s="83">
        <v>513.95000000000005</v>
      </c>
      <c r="F166" s="84">
        <v>0.05</v>
      </c>
      <c r="G166" s="84">
        <v>0.05</v>
      </c>
    </row>
    <row r="167" spans="1:7" x14ac:dyDescent="0.25">
      <c r="A167" s="80" t="s">
        <v>405</v>
      </c>
      <c r="B167" s="81">
        <v>2000056872607</v>
      </c>
      <c r="C167" s="80" t="s">
        <v>406</v>
      </c>
      <c r="D167" s="82">
        <v>0</v>
      </c>
      <c r="E167" s="83">
        <v>1262.43</v>
      </c>
      <c r="F167" s="84">
        <v>0.05</v>
      </c>
      <c r="G167" s="84">
        <v>0.05</v>
      </c>
    </row>
    <row r="168" spans="1:7" x14ac:dyDescent="0.25">
      <c r="A168" s="80">
        <v>966</v>
      </c>
      <c r="B168" s="81">
        <v>2000056537222</v>
      </c>
      <c r="C168" s="80" t="s">
        <v>407</v>
      </c>
      <c r="D168" s="82">
        <v>0</v>
      </c>
      <c r="E168" s="83">
        <v>1423.17</v>
      </c>
      <c r="F168" s="84">
        <v>0.05</v>
      </c>
      <c r="G168" s="84">
        <v>0.05</v>
      </c>
    </row>
    <row r="169" spans="1:7" x14ac:dyDescent="0.25">
      <c r="A169" s="80" t="s">
        <v>409</v>
      </c>
      <c r="B169" s="81">
        <v>2000056522003</v>
      </c>
      <c r="C169" s="80" t="s">
        <v>410</v>
      </c>
      <c r="D169" s="82">
        <v>0</v>
      </c>
      <c r="E169" s="83">
        <v>286.95999999999998</v>
      </c>
      <c r="F169" s="84">
        <v>0.05</v>
      </c>
      <c r="G169" s="84">
        <v>0.05</v>
      </c>
    </row>
    <row r="170" spans="1:7" x14ac:dyDescent="0.25">
      <c r="A170" s="80" t="s">
        <v>412</v>
      </c>
      <c r="B170" s="81">
        <v>2000056839901</v>
      </c>
      <c r="C170" s="80" t="s">
        <v>413</v>
      </c>
      <c r="D170" s="82">
        <v>0</v>
      </c>
      <c r="E170" s="83">
        <v>515.67999999999995</v>
      </c>
      <c r="F170" s="84">
        <v>0.05</v>
      </c>
      <c r="G170" s="84">
        <v>0.05</v>
      </c>
    </row>
    <row r="171" spans="1:7" x14ac:dyDescent="0.25">
      <c r="A171" s="80">
        <v>467</v>
      </c>
      <c r="B171" s="81">
        <v>2000056535740</v>
      </c>
      <c r="C171" s="80" t="s">
        <v>414</v>
      </c>
      <c r="D171" s="82">
        <v>0</v>
      </c>
      <c r="E171" s="83">
        <v>641.72</v>
      </c>
      <c r="F171" s="84">
        <v>0.05</v>
      </c>
      <c r="G171" s="84">
        <v>0.05</v>
      </c>
    </row>
    <row r="172" spans="1:7" x14ac:dyDescent="0.25">
      <c r="A172" s="80">
        <v>468</v>
      </c>
      <c r="B172" s="81">
        <v>2000056345461</v>
      </c>
      <c r="C172" s="80" t="s">
        <v>415</v>
      </c>
      <c r="D172" s="82">
        <v>0</v>
      </c>
      <c r="E172" s="83">
        <v>913.74</v>
      </c>
      <c r="F172" s="84">
        <v>0.05</v>
      </c>
      <c r="G172" s="84">
        <v>0.05</v>
      </c>
    </row>
    <row r="173" spans="1:7" x14ac:dyDescent="0.25">
      <c r="A173" s="80" t="s">
        <v>417</v>
      </c>
      <c r="B173" s="81">
        <v>2000056520957</v>
      </c>
      <c r="C173" s="80" t="s">
        <v>418</v>
      </c>
      <c r="D173" s="82">
        <v>0</v>
      </c>
      <c r="E173" s="83">
        <v>286.95999999999998</v>
      </c>
      <c r="F173" s="84">
        <v>0.05</v>
      </c>
      <c r="G173" s="84">
        <v>0.05</v>
      </c>
    </row>
    <row r="174" spans="1:7" x14ac:dyDescent="0.25">
      <c r="A174" s="80" t="s">
        <v>420</v>
      </c>
      <c r="B174" s="81">
        <v>2000056860090</v>
      </c>
      <c r="C174" s="80" t="s">
        <v>421</v>
      </c>
      <c r="D174" s="82">
        <v>0</v>
      </c>
      <c r="E174" s="83">
        <v>836.23</v>
      </c>
      <c r="F174" s="84">
        <v>0.05</v>
      </c>
      <c r="G174" s="84">
        <v>0.05</v>
      </c>
    </row>
    <row r="175" spans="1:7" ht="25" x14ac:dyDescent="0.25">
      <c r="A175" s="80">
        <v>984</v>
      </c>
      <c r="B175" s="81" t="s">
        <v>423</v>
      </c>
      <c r="C175" s="80" t="s">
        <v>424</v>
      </c>
      <c r="D175" s="82">
        <v>0</v>
      </c>
      <c r="E175" s="83">
        <v>295.29000000000002</v>
      </c>
      <c r="F175" s="84">
        <v>0.05</v>
      </c>
      <c r="G175" s="84">
        <v>0.05</v>
      </c>
    </row>
    <row r="176" spans="1:7" x14ac:dyDescent="0.25">
      <c r="A176" s="80" t="s">
        <v>426</v>
      </c>
      <c r="B176" s="81">
        <v>2000056865479</v>
      </c>
      <c r="C176" s="80" t="s">
        <v>427</v>
      </c>
      <c r="D176" s="82">
        <v>0</v>
      </c>
      <c r="E176" s="83">
        <v>749.45</v>
      </c>
      <c r="F176" s="84">
        <v>0.05</v>
      </c>
      <c r="G176" s="84">
        <v>0.05</v>
      </c>
    </row>
    <row r="177" spans="1:7" x14ac:dyDescent="0.25">
      <c r="A177" s="80">
        <v>951</v>
      </c>
      <c r="B177" s="81">
        <v>2000056477682</v>
      </c>
      <c r="C177" s="80" t="s">
        <v>428</v>
      </c>
      <c r="D177" s="82">
        <v>0</v>
      </c>
      <c r="E177" s="83">
        <v>515.48</v>
      </c>
      <c r="F177" s="84">
        <v>0.05</v>
      </c>
      <c r="G177" s="84">
        <v>0.05</v>
      </c>
    </row>
    <row r="178" spans="1:7" x14ac:dyDescent="0.25">
      <c r="A178" s="80">
        <v>7491</v>
      </c>
      <c r="B178" s="81">
        <v>7491</v>
      </c>
      <c r="C178" s="80" t="s">
        <v>429</v>
      </c>
      <c r="D178" s="82">
        <v>0</v>
      </c>
      <c r="E178" s="83">
        <v>751.28</v>
      </c>
      <c r="F178" s="84">
        <v>0.05</v>
      </c>
      <c r="G178" s="84">
        <v>0.05</v>
      </c>
    </row>
    <row r="179" spans="1:7" x14ac:dyDescent="0.25">
      <c r="A179" s="80">
        <v>7497</v>
      </c>
      <c r="B179" s="81">
        <v>7497</v>
      </c>
      <c r="C179" s="80" t="s">
        <v>430</v>
      </c>
      <c r="D179" s="82">
        <v>0</v>
      </c>
      <c r="E179" s="83">
        <v>1696.22</v>
      </c>
      <c r="F179" s="84">
        <v>0.05</v>
      </c>
      <c r="G179" s="84">
        <v>0.05</v>
      </c>
    </row>
    <row r="180" spans="1:7" x14ac:dyDescent="0.25">
      <c r="A180" s="80" t="s">
        <v>432</v>
      </c>
      <c r="B180" s="81">
        <v>2000056474877</v>
      </c>
      <c r="C180" s="80" t="s">
        <v>433</v>
      </c>
      <c r="D180" s="82">
        <v>0</v>
      </c>
      <c r="E180" s="83">
        <v>2774.19</v>
      </c>
      <c r="F180" s="84">
        <v>0.05</v>
      </c>
      <c r="G180" s="84">
        <v>0.05</v>
      </c>
    </row>
    <row r="181" spans="1:7" x14ac:dyDescent="0.25">
      <c r="A181" s="80">
        <v>644</v>
      </c>
      <c r="B181" s="81">
        <v>2000056474399</v>
      </c>
      <c r="C181" s="80" t="s">
        <v>434</v>
      </c>
      <c r="D181" s="82">
        <v>0</v>
      </c>
      <c r="E181" s="83">
        <v>298.02</v>
      </c>
      <c r="F181" s="84">
        <v>0.05</v>
      </c>
      <c r="G181" s="84">
        <v>0.05</v>
      </c>
    </row>
    <row r="182" spans="1:7" x14ac:dyDescent="0.25">
      <c r="A182" s="80" t="s">
        <v>436</v>
      </c>
      <c r="B182" s="81">
        <v>2000056631440</v>
      </c>
      <c r="C182" s="80" t="s">
        <v>437</v>
      </c>
      <c r="D182" s="82">
        <v>0</v>
      </c>
      <c r="E182" s="83">
        <v>298.02</v>
      </c>
      <c r="F182" s="84">
        <v>0.05</v>
      </c>
      <c r="G182" s="84">
        <v>0.05</v>
      </c>
    </row>
    <row r="183" spans="1:7" x14ac:dyDescent="0.25">
      <c r="A183" s="80">
        <v>744</v>
      </c>
      <c r="B183" s="81">
        <v>2000056705144</v>
      </c>
      <c r="C183" s="80" t="s">
        <v>438</v>
      </c>
      <c r="D183" s="82">
        <v>0</v>
      </c>
      <c r="E183" s="83">
        <v>2108.04</v>
      </c>
      <c r="F183" s="84">
        <v>0.05</v>
      </c>
      <c r="G183" s="84">
        <v>0.05</v>
      </c>
    </row>
    <row r="184" spans="1:7" x14ac:dyDescent="0.25">
      <c r="A184" s="80">
        <v>986</v>
      </c>
      <c r="B184" s="81">
        <v>2000056366930</v>
      </c>
      <c r="C184" s="80" t="s">
        <v>439</v>
      </c>
      <c r="D184" s="82">
        <v>0</v>
      </c>
      <c r="E184" s="83">
        <v>511.69</v>
      </c>
      <c r="F184" s="84">
        <v>0.05</v>
      </c>
      <c r="G184" s="84">
        <v>0.05</v>
      </c>
    </row>
    <row r="185" spans="1:7" x14ac:dyDescent="0.25">
      <c r="A185" s="80" t="s">
        <v>444</v>
      </c>
      <c r="B185" s="81">
        <v>2000056866046</v>
      </c>
      <c r="C185" s="80" t="s">
        <v>445</v>
      </c>
      <c r="D185" s="82">
        <v>0</v>
      </c>
      <c r="E185" s="83">
        <v>219.09</v>
      </c>
      <c r="F185" s="84">
        <v>0.05</v>
      </c>
      <c r="G185" s="84">
        <v>0.05</v>
      </c>
    </row>
    <row r="186" spans="1:7" x14ac:dyDescent="0.25">
      <c r="A186" s="80">
        <v>749</v>
      </c>
      <c r="B186" s="81" t="s">
        <v>290</v>
      </c>
      <c r="C186" s="80" t="s">
        <v>446</v>
      </c>
      <c r="D186" s="82">
        <v>0</v>
      </c>
      <c r="E186" s="83">
        <v>289.33</v>
      </c>
      <c r="F186" s="84">
        <v>0.05</v>
      </c>
      <c r="G186" s="84">
        <v>0.05</v>
      </c>
    </row>
    <row r="187" spans="1:7" x14ac:dyDescent="0.25">
      <c r="A187" s="80" t="s">
        <v>448</v>
      </c>
      <c r="B187" s="81">
        <v>2000056848144</v>
      </c>
      <c r="C187" s="80" t="s">
        <v>449</v>
      </c>
      <c r="D187" s="82">
        <v>0</v>
      </c>
      <c r="E187" s="83">
        <v>765.28</v>
      </c>
      <c r="F187" s="84">
        <v>0.05</v>
      </c>
      <c r="G187" s="84">
        <v>0.05</v>
      </c>
    </row>
    <row r="188" spans="1:7" x14ac:dyDescent="0.25">
      <c r="A188" s="80" t="s">
        <v>451</v>
      </c>
      <c r="B188" s="81">
        <v>2000056774608</v>
      </c>
      <c r="C188" s="80" t="s">
        <v>452</v>
      </c>
      <c r="D188" s="82">
        <v>0</v>
      </c>
      <c r="E188" s="83">
        <v>515.73</v>
      </c>
      <c r="F188" s="84">
        <v>0.05</v>
      </c>
      <c r="G188" s="84">
        <v>0.05</v>
      </c>
    </row>
    <row r="189" spans="1:7" x14ac:dyDescent="0.25">
      <c r="A189" s="80" t="s">
        <v>454</v>
      </c>
      <c r="B189" s="81">
        <v>2000056647946</v>
      </c>
      <c r="C189" s="80" t="s">
        <v>455</v>
      </c>
      <c r="D189" s="82">
        <v>0</v>
      </c>
      <c r="E189" s="83">
        <v>306.91000000000003</v>
      </c>
      <c r="F189" s="84">
        <v>0.05</v>
      </c>
      <c r="G189" s="84">
        <v>0.05</v>
      </c>
    </row>
    <row r="190" spans="1:7" x14ac:dyDescent="0.25">
      <c r="A190" s="80" t="s">
        <v>457</v>
      </c>
      <c r="B190" s="81">
        <v>2000056456850</v>
      </c>
      <c r="C190" s="80" t="s">
        <v>458</v>
      </c>
      <c r="D190" s="82">
        <v>0</v>
      </c>
      <c r="E190" s="83">
        <v>272.27999999999997</v>
      </c>
      <c r="F190" s="84">
        <v>0.05</v>
      </c>
      <c r="G190" s="84">
        <v>0.05</v>
      </c>
    </row>
    <row r="191" spans="1:7" x14ac:dyDescent="0.25">
      <c r="A191" s="80">
        <v>638</v>
      </c>
      <c r="B191" s="81">
        <v>2000056479138</v>
      </c>
      <c r="C191" s="80" t="s">
        <v>459</v>
      </c>
      <c r="D191" s="82">
        <v>0</v>
      </c>
      <c r="E191" s="83">
        <v>1982.58</v>
      </c>
      <c r="F191" s="84">
        <v>0.05</v>
      </c>
      <c r="G191" s="84">
        <v>0.05</v>
      </c>
    </row>
    <row r="192" spans="1:7" x14ac:dyDescent="0.25">
      <c r="A192" s="80">
        <v>643</v>
      </c>
      <c r="B192" s="81">
        <v>2000056465970</v>
      </c>
      <c r="C192" s="80" t="s">
        <v>460</v>
      </c>
      <c r="D192" s="82">
        <v>0</v>
      </c>
      <c r="E192" s="83">
        <v>314.92</v>
      </c>
      <c r="F192" s="84">
        <v>0.05</v>
      </c>
      <c r="G192" s="84">
        <v>0.05</v>
      </c>
    </row>
    <row r="193" spans="1:7" x14ac:dyDescent="0.25">
      <c r="A193" s="80">
        <v>981</v>
      </c>
      <c r="B193" s="81">
        <v>2000056504937</v>
      </c>
      <c r="C193" s="80" t="s">
        <v>461</v>
      </c>
      <c r="D193" s="82">
        <v>0</v>
      </c>
      <c r="E193" s="83">
        <v>292.20999999999998</v>
      </c>
      <c r="F193" s="84">
        <v>0.05</v>
      </c>
      <c r="G193" s="84">
        <v>0.05</v>
      </c>
    </row>
    <row r="194" spans="1:7" x14ac:dyDescent="0.25">
      <c r="A194" s="80">
        <v>988</v>
      </c>
      <c r="B194" s="81">
        <v>2000056522332</v>
      </c>
      <c r="C194" s="80" t="s">
        <v>462</v>
      </c>
      <c r="D194" s="82">
        <v>0</v>
      </c>
      <c r="E194" s="83">
        <v>678.86</v>
      </c>
      <c r="F194" s="84">
        <v>0.05</v>
      </c>
      <c r="G194" s="84">
        <v>0.05</v>
      </c>
    </row>
    <row r="195" spans="1:7" x14ac:dyDescent="0.25">
      <c r="A195" s="80">
        <v>992</v>
      </c>
      <c r="B195" s="81">
        <v>2000056527562</v>
      </c>
      <c r="C195" s="80" t="s">
        <v>463</v>
      </c>
      <c r="D195" s="82">
        <v>0</v>
      </c>
      <c r="E195" s="83">
        <v>7144.7</v>
      </c>
      <c r="F195" s="84">
        <v>0.05</v>
      </c>
      <c r="G195" s="84">
        <v>0.05</v>
      </c>
    </row>
    <row r="196" spans="1:7" x14ac:dyDescent="0.25">
      <c r="A196" s="80">
        <v>950</v>
      </c>
      <c r="B196" s="81">
        <v>2000056873498</v>
      </c>
      <c r="C196" s="80" t="s">
        <v>464</v>
      </c>
      <c r="D196" s="82">
        <v>0</v>
      </c>
      <c r="E196" s="83">
        <v>715.49</v>
      </c>
      <c r="F196" s="84">
        <v>0.05</v>
      </c>
      <c r="G196" s="84">
        <v>0.05</v>
      </c>
    </row>
    <row r="197" spans="1:7" x14ac:dyDescent="0.25">
      <c r="A197" s="80" t="s">
        <v>466</v>
      </c>
      <c r="B197" s="81">
        <v>2000056873530</v>
      </c>
      <c r="C197" s="80" t="s">
        <v>467</v>
      </c>
      <c r="D197" s="82">
        <v>0</v>
      </c>
      <c r="E197" s="83">
        <v>987.88</v>
      </c>
      <c r="F197" s="84">
        <v>0.05</v>
      </c>
      <c r="G197" s="84">
        <v>0.05</v>
      </c>
    </row>
    <row r="198" spans="1:7" x14ac:dyDescent="0.25">
      <c r="A198" s="80" t="s">
        <v>469</v>
      </c>
      <c r="B198" s="81">
        <v>2000056644680</v>
      </c>
      <c r="C198" s="80" t="s">
        <v>470</v>
      </c>
      <c r="D198" s="82">
        <v>0</v>
      </c>
      <c r="E198" s="83">
        <v>200.98</v>
      </c>
      <c r="F198" s="84">
        <v>0.05</v>
      </c>
      <c r="G198" s="84">
        <v>0.05</v>
      </c>
    </row>
    <row r="199" spans="1:7" x14ac:dyDescent="0.25">
      <c r="A199" s="80" t="s">
        <v>472</v>
      </c>
      <c r="B199" s="81">
        <v>2000056774797</v>
      </c>
      <c r="C199" s="80" t="s">
        <v>473</v>
      </c>
      <c r="D199" s="82">
        <v>0</v>
      </c>
      <c r="E199" s="83">
        <v>1881.46</v>
      </c>
      <c r="F199" s="84">
        <v>0.05</v>
      </c>
      <c r="G199" s="84">
        <v>0.05</v>
      </c>
    </row>
    <row r="200" spans="1:7" x14ac:dyDescent="0.25">
      <c r="A200" s="80">
        <v>933</v>
      </c>
      <c r="B200" s="81" t="s">
        <v>290</v>
      </c>
      <c r="C200" s="80" t="s">
        <v>474</v>
      </c>
      <c r="D200" s="82">
        <v>0</v>
      </c>
      <c r="E200" s="83">
        <v>244.99</v>
      </c>
      <c r="F200" s="84">
        <v>0.05</v>
      </c>
      <c r="G200" s="84">
        <v>0.05</v>
      </c>
    </row>
    <row r="201" spans="1:7" x14ac:dyDescent="0.25">
      <c r="A201" s="80" t="s">
        <v>476</v>
      </c>
      <c r="B201" s="81">
        <v>2000057382890</v>
      </c>
      <c r="C201" s="80" t="s">
        <v>477</v>
      </c>
      <c r="D201" s="82">
        <v>0</v>
      </c>
      <c r="E201" s="83">
        <v>251.6</v>
      </c>
      <c r="F201" s="84">
        <v>0.05</v>
      </c>
      <c r="G201" s="84">
        <v>0.05</v>
      </c>
    </row>
    <row r="202" spans="1:7" x14ac:dyDescent="0.25">
      <c r="A202" s="80">
        <v>933</v>
      </c>
      <c r="B202" s="81">
        <v>2000057829825</v>
      </c>
      <c r="C202" s="80" t="s">
        <v>478</v>
      </c>
      <c r="D202" s="82">
        <v>0</v>
      </c>
      <c r="E202" s="83">
        <v>1785.47</v>
      </c>
      <c r="F202" s="84">
        <v>0.05</v>
      </c>
      <c r="G202" s="84">
        <v>0.05</v>
      </c>
    </row>
    <row r="203" spans="1:7" x14ac:dyDescent="0.25">
      <c r="A203" s="80">
        <v>7373</v>
      </c>
      <c r="B203" s="81">
        <v>7373</v>
      </c>
      <c r="C203" s="80" t="s">
        <v>479</v>
      </c>
      <c r="D203" s="82">
        <v>0</v>
      </c>
      <c r="E203" s="83">
        <v>588.83000000000004</v>
      </c>
      <c r="F203" s="84">
        <v>0.05</v>
      </c>
      <c r="G203" s="84">
        <v>0.05</v>
      </c>
    </row>
    <row r="204" spans="1:7" x14ac:dyDescent="0.25">
      <c r="A204" s="80" t="s">
        <v>481</v>
      </c>
      <c r="B204" s="81">
        <v>2000056721128</v>
      </c>
      <c r="C204" s="80" t="s">
        <v>482</v>
      </c>
      <c r="D204" s="82">
        <v>0</v>
      </c>
      <c r="E204" s="83">
        <v>293.99</v>
      </c>
      <c r="F204" s="84">
        <v>0.05</v>
      </c>
      <c r="G204" s="84">
        <v>0.05</v>
      </c>
    </row>
    <row r="205" spans="1:7" x14ac:dyDescent="0.25">
      <c r="A205" s="80" t="s">
        <v>484</v>
      </c>
      <c r="B205" s="81">
        <v>2000056873503</v>
      </c>
      <c r="C205" s="80" t="s">
        <v>485</v>
      </c>
      <c r="D205" s="82">
        <v>0</v>
      </c>
      <c r="E205" s="83">
        <v>72.44</v>
      </c>
      <c r="F205" s="84">
        <v>0.05</v>
      </c>
      <c r="G205" s="84">
        <v>0.05</v>
      </c>
    </row>
    <row r="206" spans="1:7" x14ac:dyDescent="0.25">
      <c r="A206" s="80" t="s">
        <v>487</v>
      </c>
      <c r="B206" s="81">
        <v>2000056970243</v>
      </c>
      <c r="C206" s="80" t="s">
        <v>488</v>
      </c>
      <c r="D206" s="82">
        <v>0</v>
      </c>
      <c r="E206" s="83">
        <v>304.64999999999998</v>
      </c>
      <c r="F206" s="84">
        <v>0.05</v>
      </c>
      <c r="G206" s="84">
        <v>0.05</v>
      </c>
    </row>
    <row r="207" spans="1:7" x14ac:dyDescent="0.25">
      <c r="A207" s="80">
        <v>7460</v>
      </c>
      <c r="B207" s="81">
        <v>7460</v>
      </c>
      <c r="C207" s="80" t="s">
        <v>489</v>
      </c>
      <c r="D207" s="82">
        <v>0</v>
      </c>
      <c r="E207" s="83">
        <v>328.44</v>
      </c>
      <c r="F207" s="84">
        <v>0.05</v>
      </c>
      <c r="G207" s="84">
        <v>0.05</v>
      </c>
    </row>
    <row r="208" spans="1:7" x14ac:dyDescent="0.25">
      <c r="A208" s="80" t="s">
        <v>491</v>
      </c>
      <c r="B208" s="81">
        <v>2000056879240</v>
      </c>
      <c r="C208" s="80" t="s">
        <v>492</v>
      </c>
      <c r="D208" s="82">
        <v>0</v>
      </c>
      <c r="E208" s="83">
        <v>211.18</v>
      </c>
      <c r="F208" s="84">
        <v>0.05</v>
      </c>
      <c r="G208" s="84">
        <v>0.05</v>
      </c>
    </row>
    <row r="209" spans="1:7" x14ac:dyDescent="0.25">
      <c r="A209" s="80" t="s">
        <v>494</v>
      </c>
      <c r="B209" s="81">
        <v>2000056873540</v>
      </c>
      <c r="C209" s="80" t="s">
        <v>495</v>
      </c>
      <c r="D209" s="82">
        <v>0</v>
      </c>
      <c r="E209" s="83">
        <v>121.39</v>
      </c>
      <c r="F209" s="84">
        <v>0.05</v>
      </c>
      <c r="G209" s="84">
        <v>0.05</v>
      </c>
    </row>
    <row r="210" spans="1:7" x14ac:dyDescent="0.25">
      <c r="A210" s="80" t="s">
        <v>497</v>
      </c>
      <c r="B210" s="81">
        <v>2000057162794</v>
      </c>
      <c r="C210" s="80" t="s">
        <v>498</v>
      </c>
      <c r="D210" s="82">
        <v>0</v>
      </c>
      <c r="E210" s="83">
        <v>292.38</v>
      </c>
      <c r="F210" s="84">
        <v>0.05</v>
      </c>
      <c r="G210" s="84">
        <v>0.05</v>
      </c>
    </row>
    <row r="211" spans="1:7" x14ac:dyDescent="0.25">
      <c r="A211" s="80">
        <v>935</v>
      </c>
      <c r="B211" s="81">
        <v>2000057983847</v>
      </c>
      <c r="C211" s="80" t="s">
        <v>499</v>
      </c>
      <c r="D211" s="82">
        <v>0</v>
      </c>
      <c r="E211" s="83">
        <v>1408.96</v>
      </c>
      <c r="F211" s="84">
        <v>0.05</v>
      </c>
      <c r="G211" s="84">
        <v>0.05</v>
      </c>
    </row>
    <row r="212" spans="1:7" x14ac:dyDescent="0.25">
      <c r="A212" s="80" t="s">
        <v>502</v>
      </c>
      <c r="B212" s="81">
        <v>2000057082474</v>
      </c>
      <c r="C212" s="80" t="s">
        <v>503</v>
      </c>
      <c r="D212" s="82">
        <v>0</v>
      </c>
      <c r="E212" s="83">
        <v>188.04</v>
      </c>
      <c r="F212" s="84">
        <v>0.05</v>
      </c>
      <c r="G212" s="84">
        <v>0.05</v>
      </c>
    </row>
    <row r="213" spans="1:7" x14ac:dyDescent="0.25">
      <c r="A213" s="80">
        <v>933</v>
      </c>
      <c r="B213" s="81" t="s">
        <v>290</v>
      </c>
      <c r="C213" s="80" t="s">
        <v>504</v>
      </c>
      <c r="D213" s="82">
        <v>0</v>
      </c>
      <c r="E213" s="83">
        <v>570.04999999999995</v>
      </c>
      <c r="F213" s="84">
        <v>0.05</v>
      </c>
      <c r="G213" s="84">
        <v>0.05</v>
      </c>
    </row>
    <row r="214" spans="1:7" x14ac:dyDescent="0.25">
      <c r="A214" s="80" t="s">
        <v>506</v>
      </c>
      <c r="B214" s="81">
        <v>2000056212186</v>
      </c>
      <c r="C214" s="80" t="s">
        <v>507</v>
      </c>
      <c r="D214" s="82">
        <v>0</v>
      </c>
      <c r="E214" s="83">
        <v>332.77</v>
      </c>
      <c r="F214" s="84">
        <v>0.05</v>
      </c>
      <c r="G214" s="84">
        <v>0.05</v>
      </c>
    </row>
    <row r="215" spans="1:7" x14ac:dyDescent="0.25">
      <c r="A215" s="80">
        <v>933</v>
      </c>
      <c r="B215" s="81" t="s">
        <v>290</v>
      </c>
      <c r="C215" s="80" t="s">
        <v>508</v>
      </c>
      <c r="D215" s="82">
        <v>0</v>
      </c>
      <c r="E215" s="83">
        <v>821.24</v>
      </c>
      <c r="F215" s="84">
        <v>0.05</v>
      </c>
      <c r="G215" s="84">
        <v>0.05</v>
      </c>
    </row>
    <row r="216" spans="1:7" x14ac:dyDescent="0.25">
      <c r="A216" s="80">
        <v>935</v>
      </c>
      <c r="B216" s="81" t="s">
        <v>290</v>
      </c>
      <c r="C216" s="80" t="s">
        <v>509</v>
      </c>
      <c r="D216" s="82">
        <v>0</v>
      </c>
      <c r="E216" s="83">
        <v>5003.0600000000004</v>
      </c>
      <c r="F216" s="84">
        <v>0.05</v>
      </c>
      <c r="G216" s="84">
        <v>0.05</v>
      </c>
    </row>
    <row r="217" spans="1:7" x14ac:dyDescent="0.25">
      <c r="A217" s="80">
        <v>933</v>
      </c>
      <c r="B217" s="81" t="s">
        <v>290</v>
      </c>
      <c r="C217" s="80" t="s">
        <v>519</v>
      </c>
      <c r="D217" s="82">
        <v>0</v>
      </c>
      <c r="E217" s="83">
        <v>302.26</v>
      </c>
      <c r="F217" s="84">
        <v>0.05</v>
      </c>
      <c r="G217" s="84">
        <v>0.05</v>
      </c>
    </row>
    <row r="218" spans="1:7" x14ac:dyDescent="0.25">
      <c r="A218" s="80">
        <v>933</v>
      </c>
      <c r="B218" s="81" t="s">
        <v>290</v>
      </c>
      <c r="C218" s="80" t="s">
        <v>521</v>
      </c>
      <c r="D218" s="82">
        <v>0</v>
      </c>
      <c r="E218" s="83">
        <v>1583.51</v>
      </c>
      <c r="F218" s="84">
        <v>0.05</v>
      </c>
      <c r="G218" s="84">
        <v>0.05</v>
      </c>
    </row>
    <row r="219" spans="1:7" x14ac:dyDescent="0.25">
      <c r="A219" s="80">
        <v>933</v>
      </c>
      <c r="B219" s="81" t="s">
        <v>290</v>
      </c>
      <c r="C219" s="80" t="s">
        <v>522</v>
      </c>
      <c r="D219" s="82">
        <v>0</v>
      </c>
      <c r="E219" s="83">
        <v>1841.06</v>
      </c>
      <c r="F219" s="84">
        <v>0.05</v>
      </c>
      <c r="G219" s="84">
        <v>0.05</v>
      </c>
    </row>
    <row r="220" spans="1:7" x14ac:dyDescent="0.25">
      <c r="A220" s="80">
        <v>935</v>
      </c>
      <c r="B220" s="81" t="s">
        <v>290</v>
      </c>
      <c r="C220" s="80" t="s">
        <v>526</v>
      </c>
      <c r="D220" s="82">
        <v>0</v>
      </c>
      <c r="E220" s="83">
        <v>2990.45</v>
      </c>
      <c r="F220" s="84">
        <v>0.05</v>
      </c>
      <c r="G220" s="84">
        <v>0.05</v>
      </c>
    </row>
    <row r="221" spans="1:7" x14ac:dyDescent="0.25">
      <c r="A221" s="80">
        <v>933</v>
      </c>
      <c r="B221" s="81" t="s">
        <v>290</v>
      </c>
      <c r="C221" s="80" t="s">
        <v>528</v>
      </c>
      <c r="D221" s="82">
        <v>0</v>
      </c>
      <c r="E221" s="83">
        <v>504.77</v>
      </c>
      <c r="F221" s="84">
        <v>0.05</v>
      </c>
      <c r="G221" s="84">
        <v>0.05</v>
      </c>
    </row>
    <row r="222" spans="1:7" x14ac:dyDescent="0.25">
      <c r="C222" s="40"/>
      <c r="D222" s="40"/>
      <c r="E222" s="40"/>
      <c r="F222" s="40"/>
      <c r="G222" s="40"/>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3"/>
  <sheetViews>
    <sheetView showGridLines="0" zoomScale="70" zoomScaleNormal="70" zoomScaleSheetLayoutView="100" workbookViewId="0">
      <selection activeCell="K2" sqref="K2"/>
    </sheetView>
  </sheetViews>
  <sheetFormatPr defaultRowHeight="12.5" x14ac:dyDescent="0.25"/>
  <cols>
    <col min="1" max="1" width="27.453125" customWidth="1"/>
    <col min="2" max="2" width="11" customWidth="1"/>
    <col min="4" max="10" width="16.54296875" customWidth="1"/>
  </cols>
  <sheetData>
    <row r="1" spans="1:12" s="1" customFormat="1" ht="27.75" customHeight="1" x14ac:dyDescent="0.25">
      <c r="A1" s="38" t="s">
        <v>35</v>
      </c>
      <c r="B1" s="2"/>
      <c r="D1" s="2"/>
      <c r="E1" s="2"/>
      <c r="F1" s="2"/>
      <c r="G1" s="8"/>
      <c r="H1" s="3"/>
      <c r="I1" s="3"/>
    </row>
    <row r="2" spans="1:12" s="1" customFormat="1" ht="27" customHeight="1" x14ac:dyDescent="0.25">
      <c r="A2" s="235" t="str">
        <f>Overview!B4&amp; " - Effective from "&amp;Overview!D4&amp;" - "&amp;Overview!E4&amp;" LV and HV tariffs"</f>
        <v>Southern Electric Power Distribution plc - Effective from 1 April 2022 - Final LV and HV tariffs</v>
      </c>
      <c r="B2" s="235"/>
      <c r="C2" s="235"/>
      <c r="D2" s="235"/>
      <c r="E2" s="235"/>
      <c r="F2" s="235"/>
      <c r="G2" s="235"/>
      <c r="H2" s="235"/>
      <c r="I2" s="235"/>
      <c r="J2" s="235"/>
      <c r="K2" s="3"/>
      <c r="L2" s="3"/>
    </row>
    <row r="3" spans="1:12" s="1" customFormat="1" ht="27" customHeight="1" x14ac:dyDescent="0.25">
      <c r="A3" s="259" t="s">
        <v>531</v>
      </c>
      <c r="B3" s="259"/>
      <c r="C3" s="259"/>
      <c r="D3" s="259"/>
      <c r="E3" s="259"/>
      <c r="F3" s="259"/>
      <c r="G3" s="259"/>
      <c r="H3" s="259"/>
      <c r="I3" s="259"/>
      <c r="J3" s="259"/>
      <c r="K3" s="3"/>
      <c r="L3" s="3"/>
    </row>
    <row r="4" spans="1:12" s="1" customFormat="1" ht="71.25" customHeight="1" x14ac:dyDescent="0.25">
      <c r="A4" s="12"/>
      <c r="B4" s="24" t="s">
        <v>67</v>
      </c>
      <c r="C4" s="154" t="s">
        <v>59</v>
      </c>
      <c r="D4" s="42" t="s">
        <v>60</v>
      </c>
      <c r="E4" s="42" t="s">
        <v>61</v>
      </c>
      <c r="F4" s="42" t="s">
        <v>62</v>
      </c>
      <c r="G4" s="154" t="s">
        <v>63</v>
      </c>
      <c r="H4" s="154"/>
      <c r="I4" s="154"/>
      <c r="J4" s="154"/>
      <c r="K4" s="3"/>
      <c r="L4" s="3"/>
    </row>
    <row r="5" spans="1:12" s="1" customFormat="1" ht="32.25" customHeight="1" x14ac:dyDescent="0.25">
      <c r="A5" s="13" t="s">
        <v>68</v>
      </c>
      <c r="B5" s="23" t="s">
        <v>71</v>
      </c>
      <c r="C5" s="14"/>
      <c r="D5" s="15">
        <v>7.8330000000000002</v>
      </c>
      <c r="E5" s="15">
        <v>0.93700000000000006</v>
      </c>
      <c r="F5" s="15">
        <v>4.4999999999999998E-2</v>
      </c>
      <c r="G5" s="16">
        <v>21.32</v>
      </c>
      <c r="H5" s="22"/>
      <c r="I5" s="22"/>
      <c r="J5" s="22"/>
      <c r="K5" s="3"/>
      <c r="L5" s="3"/>
    </row>
    <row r="6" spans="1:12" s="1" customFormat="1" ht="42" x14ac:dyDescent="0.25">
      <c r="A6" s="13" t="s">
        <v>72</v>
      </c>
      <c r="B6" s="23" t="s">
        <v>74</v>
      </c>
      <c r="C6" s="14"/>
      <c r="D6" s="15">
        <v>7.8330000000000002</v>
      </c>
      <c r="E6" s="15">
        <v>0.93700000000000006</v>
      </c>
      <c r="F6" s="15">
        <v>4.4999999999999998E-2</v>
      </c>
      <c r="G6" s="22"/>
      <c r="H6" s="22"/>
      <c r="I6" s="22"/>
      <c r="J6" s="22"/>
      <c r="K6" s="3"/>
      <c r="L6" s="3"/>
    </row>
    <row r="7" spans="1:12" s="1" customFormat="1" ht="32.25" customHeight="1" x14ac:dyDescent="0.25">
      <c r="A7" s="13" t="s">
        <v>75</v>
      </c>
      <c r="B7" s="23" t="s">
        <v>78</v>
      </c>
      <c r="C7" s="14"/>
      <c r="D7" s="15">
        <v>8.3360000000000003</v>
      </c>
      <c r="E7" s="15">
        <v>0.997</v>
      </c>
      <c r="F7" s="15">
        <v>4.8000000000000001E-2</v>
      </c>
      <c r="G7" s="16">
        <v>6.46</v>
      </c>
      <c r="H7" s="22"/>
      <c r="I7" s="22"/>
      <c r="J7" s="22"/>
      <c r="K7" s="3"/>
      <c r="L7" s="3"/>
    </row>
    <row r="8" spans="1:12" s="1" customFormat="1" ht="32.25" customHeight="1" x14ac:dyDescent="0.25">
      <c r="A8" s="13" t="s">
        <v>79</v>
      </c>
      <c r="B8" s="23" t="s">
        <v>81</v>
      </c>
      <c r="C8" s="14"/>
      <c r="D8" s="15">
        <v>8.3360000000000003</v>
      </c>
      <c r="E8" s="15">
        <v>0.997</v>
      </c>
      <c r="F8" s="15">
        <v>4.8000000000000001E-2</v>
      </c>
      <c r="G8" s="16">
        <v>9.18</v>
      </c>
      <c r="H8" s="22"/>
      <c r="I8" s="22"/>
      <c r="J8" s="22"/>
      <c r="K8" s="3"/>
      <c r="L8" s="3"/>
    </row>
    <row r="9" spans="1:12" s="1" customFormat="1" ht="32.25" customHeight="1" x14ac:dyDescent="0.25">
      <c r="A9" s="13" t="s">
        <v>82</v>
      </c>
      <c r="B9" s="23" t="s">
        <v>84</v>
      </c>
      <c r="C9" s="14"/>
      <c r="D9" s="15">
        <v>8.3360000000000003</v>
      </c>
      <c r="E9" s="15">
        <v>0.997</v>
      </c>
      <c r="F9" s="15">
        <v>4.8000000000000001E-2</v>
      </c>
      <c r="G9" s="16">
        <v>22.24</v>
      </c>
      <c r="H9" s="22"/>
      <c r="I9" s="22"/>
      <c r="J9" s="22"/>
      <c r="K9" s="3"/>
      <c r="L9" s="3"/>
    </row>
    <row r="10" spans="1:12" s="1" customFormat="1" ht="32.25" customHeight="1" x14ac:dyDescent="0.25">
      <c r="A10" s="13" t="s">
        <v>85</v>
      </c>
      <c r="B10" s="23" t="s">
        <v>87</v>
      </c>
      <c r="C10" s="14"/>
      <c r="D10" s="15">
        <v>8.3360000000000003</v>
      </c>
      <c r="E10" s="15">
        <v>0.997</v>
      </c>
      <c r="F10" s="15">
        <v>4.8000000000000001E-2</v>
      </c>
      <c r="G10" s="16">
        <v>46.51</v>
      </c>
      <c r="H10" s="22"/>
      <c r="I10" s="22"/>
      <c r="J10" s="22"/>
      <c r="K10" s="3"/>
      <c r="L10" s="3"/>
    </row>
    <row r="11" spans="1:12" s="1" customFormat="1" ht="32.25" customHeight="1" x14ac:dyDescent="0.25">
      <c r="A11" s="13" t="s">
        <v>88</v>
      </c>
      <c r="B11" s="23" t="s">
        <v>90</v>
      </c>
      <c r="C11" s="14"/>
      <c r="D11" s="15">
        <v>8.3360000000000003</v>
      </c>
      <c r="E11" s="15">
        <v>0.997</v>
      </c>
      <c r="F11" s="15">
        <v>4.8000000000000001E-2</v>
      </c>
      <c r="G11" s="16">
        <v>138.69999999999999</v>
      </c>
      <c r="H11" s="22"/>
      <c r="I11" s="22"/>
      <c r="J11" s="22"/>
      <c r="K11" s="3"/>
      <c r="L11" s="3"/>
    </row>
    <row r="12" spans="1:12" s="1" customFormat="1" ht="42" x14ac:dyDescent="0.25">
      <c r="A12" s="13" t="s">
        <v>91</v>
      </c>
      <c r="B12" s="23" t="s">
        <v>93</v>
      </c>
      <c r="C12" s="14"/>
      <c r="D12" s="15">
        <v>8.3360000000000003</v>
      </c>
      <c r="E12" s="15">
        <v>0.997</v>
      </c>
      <c r="F12" s="15">
        <v>4.8000000000000001E-2</v>
      </c>
      <c r="G12" s="22"/>
      <c r="H12" s="22"/>
      <c r="I12" s="22"/>
      <c r="J12" s="22"/>
      <c r="K12" s="3"/>
      <c r="L12" s="3"/>
    </row>
    <row r="13" spans="1:12" x14ac:dyDescent="0.25">
      <c r="A13" s="183" t="s">
        <v>532</v>
      </c>
      <c r="B13" s="253" t="s">
        <v>533</v>
      </c>
      <c r="C13" s="254"/>
      <c r="D13" s="254"/>
      <c r="E13" s="254"/>
      <c r="F13" s="254"/>
      <c r="G13" s="254"/>
      <c r="H13" s="255"/>
      <c r="I13" s="255"/>
      <c r="J13" s="256"/>
    </row>
    <row r="14" spans="1:12" x14ac:dyDescent="0.25">
      <c r="A14" s="37"/>
      <c r="B14" s="37"/>
      <c r="C14" s="37"/>
      <c r="D14" s="37"/>
      <c r="E14" s="37"/>
      <c r="F14" s="37"/>
      <c r="G14" s="37"/>
      <c r="H14" s="37"/>
      <c r="I14" s="37"/>
      <c r="J14" s="37"/>
    </row>
    <row r="15" spans="1:12" x14ac:dyDescent="0.25">
      <c r="A15" s="37"/>
      <c r="B15" s="37"/>
      <c r="C15" s="37"/>
      <c r="D15" s="37"/>
      <c r="E15" s="37"/>
      <c r="F15" s="37"/>
      <c r="G15" s="37"/>
      <c r="H15" s="37"/>
      <c r="I15" s="37"/>
      <c r="J15" s="37"/>
    </row>
    <row r="16" spans="1:12" s="1" customFormat="1" ht="27" customHeight="1" x14ac:dyDescent="0.25">
      <c r="A16" s="259" t="s">
        <v>534</v>
      </c>
      <c r="B16" s="259"/>
      <c r="C16" s="259"/>
      <c r="D16" s="259"/>
      <c r="E16" s="259"/>
      <c r="F16" s="259"/>
      <c r="G16" s="259"/>
      <c r="H16" s="259"/>
      <c r="I16" s="259"/>
      <c r="J16" s="259"/>
      <c r="K16" s="3"/>
      <c r="L16" s="3"/>
    </row>
    <row r="17" spans="1:12" s="1" customFormat="1" ht="58.5" customHeight="1" x14ac:dyDescent="0.25">
      <c r="A17" s="12"/>
      <c r="B17" s="24" t="s">
        <v>67</v>
      </c>
      <c r="C17" s="154" t="s">
        <v>59</v>
      </c>
      <c r="D17" s="42" t="s">
        <v>60</v>
      </c>
      <c r="E17" s="42" t="s">
        <v>61</v>
      </c>
      <c r="F17" s="42" t="s">
        <v>62</v>
      </c>
      <c r="G17" s="154" t="s">
        <v>63</v>
      </c>
      <c r="H17" s="154" t="s">
        <v>64</v>
      </c>
      <c r="I17" s="24" t="s">
        <v>65</v>
      </c>
      <c r="J17" s="154" t="s">
        <v>66</v>
      </c>
      <c r="K17" s="3"/>
      <c r="L17" s="3"/>
    </row>
    <row r="18" spans="1:12" s="1" customFormat="1" ht="32.25" customHeight="1" x14ac:dyDescent="0.25">
      <c r="A18" s="13"/>
      <c r="B18" s="23"/>
      <c r="C18" s="14">
        <v>0</v>
      </c>
      <c r="D18" s="15"/>
      <c r="E18" s="15"/>
      <c r="F18" s="15"/>
      <c r="G18" s="16"/>
      <c r="H18" s="16"/>
      <c r="I18" s="16"/>
      <c r="J18" s="15"/>
      <c r="K18" s="3"/>
      <c r="L18" s="3"/>
    </row>
    <row r="19" spans="1:12" ht="13" x14ac:dyDescent="0.3">
      <c r="A19" s="266" t="s">
        <v>532</v>
      </c>
      <c r="B19" s="264" t="s">
        <v>38</v>
      </c>
      <c r="C19" s="264"/>
      <c r="D19" s="264"/>
      <c r="E19" s="264"/>
      <c r="F19" s="264"/>
      <c r="G19" s="264"/>
      <c r="H19" s="265"/>
      <c r="I19" s="265"/>
      <c r="J19" s="265"/>
    </row>
    <row r="20" spans="1:12" ht="12.65" customHeight="1" x14ac:dyDescent="0.25">
      <c r="A20" s="266"/>
      <c r="B20" s="257" t="s">
        <v>535</v>
      </c>
      <c r="C20" s="257"/>
      <c r="D20" s="257"/>
      <c r="E20" s="257"/>
      <c r="F20" s="257"/>
      <c r="G20" s="257"/>
      <c r="H20" s="258"/>
      <c r="I20" s="258"/>
      <c r="J20" s="258"/>
    </row>
    <row r="21" spans="1:12" ht="12.65" customHeight="1" x14ac:dyDescent="0.25">
      <c r="A21" s="266"/>
      <c r="B21" s="257" t="s">
        <v>536</v>
      </c>
      <c r="C21" s="257"/>
      <c r="D21" s="257"/>
      <c r="E21" s="257"/>
      <c r="F21" s="257"/>
      <c r="G21" s="257"/>
      <c r="H21" s="258"/>
      <c r="I21" s="258"/>
      <c r="J21" s="258"/>
    </row>
    <row r="22" spans="1:12" ht="19.5" customHeight="1" x14ac:dyDescent="0.25">
      <c r="A22" s="267"/>
      <c r="B22" s="260" t="s">
        <v>537</v>
      </c>
      <c r="C22" s="261"/>
      <c r="D22" s="261"/>
      <c r="E22" s="261"/>
      <c r="F22" s="261"/>
      <c r="G22" s="261"/>
      <c r="H22" s="262"/>
      <c r="I22" s="262"/>
      <c r="J22" s="263"/>
    </row>
    <row r="23" spans="1:12" ht="12.65" customHeight="1" x14ac:dyDescent="0.25">
      <c r="A23" s="267"/>
      <c r="B23" s="257" t="s">
        <v>538</v>
      </c>
      <c r="C23" s="257"/>
      <c r="D23" s="257"/>
      <c r="E23" s="257"/>
      <c r="F23" s="257"/>
      <c r="G23" s="257"/>
      <c r="H23" s="258"/>
      <c r="I23" s="258"/>
      <c r="J23" s="258"/>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3:J13"/>
    <mergeCell ref="B23:J23"/>
    <mergeCell ref="A2:J2"/>
    <mergeCell ref="A3:J3"/>
    <mergeCell ref="B22:J22"/>
    <mergeCell ref="A16:J16"/>
    <mergeCell ref="B19:J19"/>
    <mergeCell ref="B20:J20"/>
    <mergeCell ref="B21:J21"/>
    <mergeCell ref="A19:A23"/>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0" zoomScaleNormal="70" zoomScaleSheetLayoutView="85" workbookViewId="0">
      <selection activeCell="K2" sqref="K2"/>
    </sheetView>
  </sheetViews>
  <sheetFormatPr defaultColWidth="9.1796875" defaultRowHeight="27.75" customHeight="1" x14ac:dyDescent="0.25"/>
  <cols>
    <col min="1" max="1" width="58" style="1" bestFit="1" customWidth="1"/>
    <col min="2" max="2" width="17.7265625" style="2" customWidth="1"/>
    <col min="3" max="4" width="17.7265625" style="1" customWidth="1"/>
    <col min="5" max="7" width="17.7265625" style="2" customWidth="1"/>
    <col min="8" max="9" width="17.7265625" style="7" customWidth="1"/>
    <col min="10" max="10" width="17.7265625" style="3" customWidth="1"/>
    <col min="11" max="11" width="15.54296875" style="3" customWidth="1"/>
    <col min="12" max="17" width="15.54296875" style="1" customWidth="1"/>
    <col min="18" max="16384" width="9.1796875" style="1"/>
  </cols>
  <sheetData>
    <row r="1" spans="1:13" ht="27.75" customHeight="1" x14ac:dyDescent="0.25">
      <c r="A1" s="38" t="s">
        <v>35</v>
      </c>
      <c r="B1" s="3"/>
      <c r="C1" s="3"/>
      <c r="D1" s="3"/>
      <c r="E1" s="3"/>
      <c r="F1" s="3"/>
      <c r="G1" s="3"/>
      <c r="H1" s="3"/>
      <c r="I1" s="3"/>
      <c r="J1" s="1"/>
      <c r="K1" s="1"/>
    </row>
    <row r="2" spans="1:13" ht="31.5" customHeight="1" x14ac:dyDescent="0.25">
      <c r="A2" s="268" t="str">
        <f>Overview!B4&amp; " - Effective from "&amp;Overview!D4&amp;" - "&amp;Overview!E4&amp;" LDNO tariffs"</f>
        <v>Southern Electric Power Distribution plc - Effective from 1 April 2022 - Final LDNO tariffs</v>
      </c>
      <c r="B2" s="268"/>
      <c r="C2" s="268"/>
      <c r="D2" s="268"/>
      <c r="E2" s="268"/>
      <c r="F2" s="268"/>
      <c r="G2" s="268"/>
      <c r="H2" s="268"/>
      <c r="I2" s="268"/>
      <c r="J2" s="268"/>
    </row>
    <row r="3" spans="1:13" ht="8.25" customHeight="1" x14ac:dyDescent="0.25">
      <c r="A3" s="70"/>
      <c r="B3" s="70"/>
      <c r="C3" s="70"/>
      <c r="D3" s="70"/>
      <c r="E3" s="70"/>
      <c r="F3" s="70"/>
      <c r="G3" s="70"/>
      <c r="H3" s="70"/>
      <c r="I3" s="70"/>
      <c r="J3" s="70"/>
    </row>
    <row r="4" spans="1:13" ht="27" customHeight="1" x14ac:dyDescent="0.25">
      <c r="A4" s="235" t="s">
        <v>36</v>
      </c>
      <c r="B4" s="235"/>
      <c r="C4" s="235"/>
      <c r="D4" s="235"/>
      <c r="E4" s="71"/>
      <c r="F4" s="235" t="s">
        <v>37</v>
      </c>
      <c r="G4" s="235"/>
      <c r="H4" s="235"/>
      <c r="I4" s="235"/>
      <c r="J4" s="235"/>
      <c r="L4" s="3"/>
    </row>
    <row r="5" spans="1:13" ht="32.25" customHeight="1" x14ac:dyDescent="0.25">
      <c r="A5" s="178" t="s">
        <v>38</v>
      </c>
      <c r="B5" s="177" t="s">
        <v>39</v>
      </c>
      <c r="C5" s="76" t="s">
        <v>40</v>
      </c>
      <c r="D5" s="64" t="s">
        <v>41</v>
      </c>
      <c r="E5" s="158"/>
      <c r="F5" s="240"/>
      <c r="G5" s="241"/>
      <c r="H5" s="66" t="s">
        <v>42</v>
      </c>
      <c r="I5" s="67" t="s">
        <v>43</v>
      </c>
      <c r="J5" s="64" t="s">
        <v>41</v>
      </c>
      <c r="K5" s="158"/>
      <c r="L5" s="3"/>
      <c r="M5" s="3"/>
    </row>
    <row r="6" spans="1:13" ht="56.25" customHeight="1" x14ac:dyDescent="0.25">
      <c r="A6" s="65" t="s">
        <v>44</v>
      </c>
      <c r="B6" s="19" t="s">
        <v>45</v>
      </c>
      <c r="C6" s="171"/>
      <c r="D6" s="171"/>
      <c r="F6" s="224" t="s">
        <v>46</v>
      </c>
      <c r="G6" s="224"/>
      <c r="H6" s="171"/>
      <c r="I6" s="68" t="s">
        <v>47</v>
      </c>
      <c r="J6" s="171"/>
      <c r="K6" s="158"/>
      <c r="L6" s="3"/>
      <c r="M6" s="3"/>
    </row>
    <row r="7" spans="1:13" ht="56.25" customHeight="1" x14ac:dyDescent="0.25">
      <c r="A7" s="65" t="s">
        <v>44</v>
      </c>
      <c r="B7" s="171"/>
      <c r="C7" s="68" t="s">
        <v>48</v>
      </c>
      <c r="D7" s="171"/>
      <c r="F7" s="224" t="s">
        <v>49</v>
      </c>
      <c r="G7" s="224"/>
      <c r="H7" s="19" t="s">
        <v>45</v>
      </c>
      <c r="I7" s="68" t="s">
        <v>48</v>
      </c>
      <c r="J7" s="171"/>
      <c r="K7" s="158"/>
      <c r="L7" s="3"/>
      <c r="M7" s="3"/>
    </row>
    <row r="8" spans="1:13" ht="55.5" customHeight="1" x14ac:dyDescent="0.25">
      <c r="A8" s="65" t="s">
        <v>44</v>
      </c>
      <c r="B8" s="171"/>
      <c r="C8" s="171"/>
      <c r="D8" s="68" t="s">
        <v>50</v>
      </c>
      <c r="F8" s="224" t="s">
        <v>51</v>
      </c>
      <c r="G8" s="224"/>
      <c r="H8" s="171"/>
      <c r="I8" s="171"/>
      <c r="J8" s="68" t="s">
        <v>50</v>
      </c>
      <c r="K8" s="158"/>
      <c r="L8" s="3"/>
      <c r="M8" s="3"/>
    </row>
    <row r="9" spans="1:13" s="63" customFormat="1" ht="55.5" customHeight="1" x14ac:dyDescent="0.25">
      <c r="A9" s="172" t="s">
        <v>539</v>
      </c>
      <c r="B9" s="171"/>
      <c r="C9" s="68" t="s">
        <v>53</v>
      </c>
      <c r="D9" s="68" t="s">
        <v>54</v>
      </c>
      <c r="F9" s="271" t="s">
        <v>539</v>
      </c>
      <c r="G9" s="272"/>
      <c r="H9" s="171"/>
      <c r="I9" s="68" t="s">
        <v>53</v>
      </c>
      <c r="J9" s="68" t="s">
        <v>540</v>
      </c>
      <c r="K9" s="158"/>
      <c r="L9" s="37"/>
      <c r="M9" s="37"/>
    </row>
    <row r="10" spans="1:13" ht="12.65" customHeight="1" x14ac:dyDescent="0.25">
      <c r="A10" s="173" t="s">
        <v>55</v>
      </c>
      <c r="B10" s="269" t="s">
        <v>56</v>
      </c>
      <c r="C10" s="270"/>
      <c r="D10" s="270"/>
      <c r="F10" s="269" t="s">
        <v>55</v>
      </c>
      <c r="G10" s="269"/>
      <c r="H10" s="269" t="s">
        <v>56</v>
      </c>
      <c r="I10" s="269"/>
      <c r="J10" s="269"/>
    </row>
    <row r="13" spans="1:13" ht="39" x14ac:dyDescent="0.25">
      <c r="A13" s="24" t="s">
        <v>57</v>
      </c>
      <c r="B13" s="24" t="s">
        <v>541</v>
      </c>
      <c r="C13" s="154" t="s">
        <v>59</v>
      </c>
      <c r="D13" s="42" t="s">
        <v>60</v>
      </c>
      <c r="E13" s="42" t="s">
        <v>61</v>
      </c>
      <c r="F13" s="42" t="s">
        <v>62</v>
      </c>
      <c r="G13" s="154" t="s">
        <v>63</v>
      </c>
      <c r="H13" s="154" t="s">
        <v>64</v>
      </c>
      <c r="I13" s="154" t="s">
        <v>65</v>
      </c>
      <c r="J13" s="154" t="s">
        <v>66</v>
      </c>
    </row>
    <row r="14" spans="1:13" ht="27.75" customHeight="1" x14ac:dyDescent="0.25">
      <c r="A14" s="149" t="s">
        <v>542</v>
      </c>
      <c r="B14" s="23"/>
      <c r="C14" s="150" t="s">
        <v>70</v>
      </c>
      <c r="D14" s="121">
        <v>5.0730000000000004</v>
      </c>
      <c r="E14" s="122">
        <v>0.60699999999999998</v>
      </c>
      <c r="F14" s="123">
        <v>2.9000000000000001E-2</v>
      </c>
      <c r="G14" s="151">
        <v>17.13</v>
      </c>
      <c r="H14" s="152"/>
      <c r="I14" s="155"/>
      <c r="J14" s="31"/>
    </row>
    <row r="15" spans="1:13" ht="27.75" customHeight="1" x14ac:dyDescent="0.25">
      <c r="A15" s="149" t="s">
        <v>543</v>
      </c>
      <c r="B15" s="23"/>
      <c r="C15" s="150">
        <v>2</v>
      </c>
      <c r="D15" s="121">
        <v>5.0730000000000004</v>
      </c>
      <c r="E15" s="122">
        <v>0.60699999999999998</v>
      </c>
      <c r="F15" s="123">
        <v>2.9000000000000001E-2</v>
      </c>
      <c r="G15" s="152"/>
      <c r="H15" s="152"/>
      <c r="I15" s="155"/>
      <c r="J15" s="31"/>
    </row>
    <row r="16" spans="1:13" ht="27.75" customHeight="1" x14ac:dyDescent="0.25">
      <c r="A16" s="149" t="s">
        <v>544</v>
      </c>
      <c r="B16" s="23"/>
      <c r="C16" s="150" t="s">
        <v>77</v>
      </c>
      <c r="D16" s="121">
        <v>5.3979999999999997</v>
      </c>
      <c r="E16" s="122">
        <v>0.64600000000000002</v>
      </c>
      <c r="F16" s="123">
        <v>3.1E-2</v>
      </c>
      <c r="G16" s="151">
        <v>4.2</v>
      </c>
      <c r="H16" s="152"/>
      <c r="I16" s="155"/>
      <c r="J16" s="31"/>
    </row>
    <row r="17" spans="1:10" ht="27.75" customHeight="1" x14ac:dyDescent="0.25">
      <c r="A17" s="149" t="s">
        <v>545</v>
      </c>
      <c r="B17" s="23"/>
      <c r="C17" s="150" t="s">
        <v>77</v>
      </c>
      <c r="D17" s="121">
        <v>5.3979999999999997</v>
      </c>
      <c r="E17" s="122">
        <v>0.64600000000000002</v>
      </c>
      <c r="F17" s="123">
        <v>3.1E-2</v>
      </c>
      <c r="G17" s="151">
        <v>5.96</v>
      </c>
      <c r="H17" s="152"/>
      <c r="I17" s="155"/>
      <c r="J17" s="31"/>
    </row>
    <row r="18" spans="1:10" ht="27.75" customHeight="1" x14ac:dyDescent="0.25">
      <c r="A18" s="149" t="s">
        <v>546</v>
      </c>
      <c r="B18" s="23"/>
      <c r="C18" s="150" t="s">
        <v>77</v>
      </c>
      <c r="D18" s="121">
        <v>5.3979999999999997</v>
      </c>
      <c r="E18" s="122">
        <v>0.64600000000000002</v>
      </c>
      <c r="F18" s="123">
        <v>3.1E-2</v>
      </c>
      <c r="G18" s="151">
        <v>14.42</v>
      </c>
      <c r="H18" s="152"/>
      <c r="I18" s="155"/>
      <c r="J18" s="31"/>
    </row>
    <row r="19" spans="1:10" ht="27.75" customHeight="1" x14ac:dyDescent="0.25">
      <c r="A19" s="149" t="s">
        <v>547</v>
      </c>
      <c r="B19" s="23"/>
      <c r="C19" s="150" t="s">
        <v>77</v>
      </c>
      <c r="D19" s="121">
        <v>5.3979999999999997</v>
      </c>
      <c r="E19" s="122">
        <v>0.64600000000000002</v>
      </c>
      <c r="F19" s="123">
        <v>3.1E-2</v>
      </c>
      <c r="G19" s="151">
        <v>30.14</v>
      </c>
      <c r="H19" s="152"/>
      <c r="I19" s="155"/>
      <c r="J19" s="31"/>
    </row>
    <row r="20" spans="1:10" ht="27.75" customHeight="1" x14ac:dyDescent="0.25">
      <c r="A20" s="149" t="s">
        <v>548</v>
      </c>
      <c r="B20" s="23"/>
      <c r="C20" s="150" t="s">
        <v>77</v>
      </c>
      <c r="D20" s="121">
        <v>5.3979999999999997</v>
      </c>
      <c r="E20" s="122">
        <v>0.64600000000000002</v>
      </c>
      <c r="F20" s="123">
        <v>3.1E-2</v>
      </c>
      <c r="G20" s="151">
        <v>89.84</v>
      </c>
      <c r="H20" s="152"/>
      <c r="I20" s="155"/>
      <c r="J20" s="31"/>
    </row>
    <row r="21" spans="1:10" ht="27.75" customHeight="1" x14ac:dyDescent="0.25">
      <c r="A21" s="149" t="s">
        <v>549</v>
      </c>
      <c r="B21" s="23"/>
      <c r="C21" s="150">
        <v>4</v>
      </c>
      <c r="D21" s="121">
        <v>5.3979999999999997</v>
      </c>
      <c r="E21" s="122">
        <v>0.64600000000000002</v>
      </c>
      <c r="F21" s="123">
        <v>3.1E-2</v>
      </c>
      <c r="G21" s="152"/>
      <c r="H21" s="152"/>
      <c r="I21" s="155"/>
      <c r="J21" s="31"/>
    </row>
    <row r="22" spans="1:10" ht="27.75" customHeight="1" x14ac:dyDescent="0.25">
      <c r="A22" s="149" t="s">
        <v>550</v>
      </c>
      <c r="B22" s="23"/>
      <c r="C22" s="150">
        <v>0</v>
      </c>
      <c r="D22" s="121">
        <v>4.0190000000000001</v>
      </c>
      <c r="E22" s="122">
        <v>0.41899999999999998</v>
      </c>
      <c r="F22" s="123">
        <v>1.9E-2</v>
      </c>
      <c r="G22" s="151">
        <v>8.9700000000000006</v>
      </c>
      <c r="H22" s="151">
        <v>2.04</v>
      </c>
      <c r="I22" s="156">
        <v>4.03</v>
      </c>
      <c r="J22" s="30">
        <v>0.13700000000000001</v>
      </c>
    </row>
    <row r="23" spans="1:10" ht="27.75" customHeight="1" x14ac:dyDescent="0.25">
      <c r="A23" s="149" t="s">
        <v>551</v>
      </c>
      <c r="B23" s="23"/>
      <c r="C23" s="150">
        <v>0</v>
      </c>
      <c r="D23" s="121">
        <v>4.0190000000000001</v>
      </c>
      <c r="E23" s="122">
        <v>0.41899999999999998</v>
      </c>
      <c r="F23" s="123">
        <v>1.9E-2</v>
      </c>
      <c r="G23" s="151">
        <v>136.62</v>
      </c>
      <c r="H23" s="151">
        <v>2.04</v>
      </c>
      <c r="I23" s="156">
        <v>4.03</v>
      </c>
      <c r="J23" s="30">
        <v>0.13700000000000001</v>
      </c>
    </row>
    <row r="24" spans="1:10" ht="27.75" customHeight="1" x14ac:dyDescent="0.25">
      <c r="A24" s="149" t="s">
        <v>552</v>
      </c>
      <c r="B24" s="23"/>
      <c r="C24" s="150">
        <v>0</v>
      </c>
      <c r="D24" s="121">
        <v>4.0190000000000001</v>
      </c>
      <c r="E24" s="122">
        <v>0.41899999999999998</v>
      </c>
      <c r="F24" s="123">
        <v>1.9E-2</v>
      </c>
      <c r="G24" s="151">
        <v>248.23</v>
      </c>
      <c r="H24" s="151">
        <v>2.04</v>
      </c>
      <c r="I24" s="156">
        <v>4.03</v>
      </c>
      <c r="J24" s="30">
        <v>0.13700000000000001</v>
      </c>
    </row>
    <row r="25" spans="1:10" ht="27.75" customHeight="1" x14ac:dyDescent="0.25">
      <c r="A25" s="149" t="s">
        <v>553</v>
      </c>
      <c r="B25" s="23"/>
      <c r="C25" s="150">
        <v>0</v>
      </c>
      <c r="D25" s="121">
        <v>4.0190000000000001</v>
      </c>
      <c r="E25" s="122">
        <v>0.41899999999999998</v>
      </c>
      <c r="F25" s="123">
        <v>1.9E-2</v>
      </c>
      <c r="G25" s="151">
        <v>381.14</v>
      </c>
      <c r="H25" s="151">
        <v>2.04</v>
      </c>
      <c r="I25" s="156">
        <v>4.03</v>
      </c>
      <c r="J25" s="30">
        <v>0.13700000000000001</v>
      </c>
    </row>
    <row r="26" spans="1:10" ht="27.75" customHeight="1" x14ac:dyDescent="0.25">
      <c r="A26" s="149" t="s">
        <v>554</v>
      </c>
      <c r="B26" s="23"/>
      <c r="C26" s="150">
        <v>0</v>
      </c>
      <c r="D26" s="121">
        <v>4.0190000000000001</v>
      </c>
      <c r="E26" s="122">
        <v>0.41899999999999998</v>
      </c>
      <c r="F26" s="123">
        <v>1.9E-2</v>
      </c>
      <c r="G26" s="151">
        <v>1008.46</v>
      </c>
      <c r="H26" s="151">
        <v>2.04</v>
      </c>
      <c r="I26" s="156">
        <v>4.03</v>
      </c>
      <c r="J26" s="30">
        <v>0.13700000000000001</v>
      </c>
    </row>
    <row r="27" spans="1:10" ht="27.75" customHeight="1" x14ac:dyDescent="0.25">
      <c r="A27" s="149" t="s">
        <v>555</v>
      </c>
      <c r="B27" s="23"/>
      <c r="C27" s="150" t="s">
        <v>126</v>
      </c>
      <c r="D27" s="124">
        <v>9.5679999999999996</v>
      </c>
      <c r="E27" s="125">
        <v>2.286</v>
      </c>
      <c r="F27" s="123">
        <v>1.71</v>
      </c>
      <c r="G27" s="152"/>
      <c r="H27" s="152"/>
      <c r="I27" s="155"/>
      <c r="J27" s="31"/>
    </row>
    <row r="28" spans="1:10" ht="27.75" customHeight="1" x14ac:dyDescent="0.25">
      <c r="A28" s="149" t="s">
        <v>556</v>
      </c>
      <c r="B28" s="23"/>
      <c r="C28" s="150" t="s">
        <v>128</v>
      </c>
      <c r="D28" s="121">
        <v>-5.5389999999999997</v>
      </c>
      <c r="E28" s="122">
        <v>-0.66300000000000003</v>
      </c>
      <c r="F28" s="123">
        <v>-3.2000000000000001E-2</v>
      </c>
      <c r="G28" s="151">
        <v>0</v>
      </c>
      <c r="H28" s="152"/>
      <c r="I28" s="155"/>
      <c r="J28" s="31"/>
    </row>
    <row r="29" spans="1:10" ht="27.75" customHeight="1" x14ac:dyDescent="0.25">
      <c r="A29" s="149" t="s">
        <v>557</v>
      </c>
      <c r="B29" s="23"/>
      <c r="C29" s="150">
        <v>0</v>
      </c>
      <c r="D29" s="121">
        <v>-5.5389999999999997</v>
      </c>
      <c r="E29" s="122">
        <v>-0.66300000000000003</v>
      </c>
      <c r="F29" s="123">
        <v>-3.2000000000000001E-2</v>
      </c>
      <c r="G29" s="151">
        <v>0</v>
      </c>
      <c r="H29" s="152"/>
      <c r="I29" s="155"/>
      <c r="J29" s="30">
        <v>0.20599999999999999</v>
      </c>
    </row>
    <row r="30" spans="1:10" ht="27.75" customHeight="1" x14ac:dyDescent="0.25">
      <c r="A30" s="153" t="s">
        <v>558</v>
      </c>
      <c r="B30" s="23"/>
      <c r="C30" s="150" t="s">
        <v>70</v>
      </c>
      <c r="D30" s="121">
        <v>3.6389999999999998</v>
      </c>
      <c r="E30" s="122">
        <v>0.435</v>
      </c>
      <c r="F30" s="123">
        <v>2.1000000000000001E-2</v>
      </c>
      <c r="G30" s="151">
        <v>14.95</v>
      </c>
      <c r="H30" s="152"/>
      <c r="I30" s="155"/>
      <c r="J30" s="31"/>
    </row>
    <row r="31" spans="1:10" ht="27.75" customHeight="1" x14ac:dyDescent="0.25">
      <c r="A31" s="153" t="s">
        <v>559</v>
      </c>
      <c r="B31" s="23"/>
      <c r="C31" s="150">
        <v>2</v>
      </c>
      <c r="D31" s="121">
        <v>3.6389999999999998</v>
      </c>
      <c r="E31" s="122">
        <v>0.435</v>
      </c>
      <c r="F31" s="123">
        <v>2.1000000000000001E-2</v>
      </c>
      <c r="G31" s="152"/>
      <c r="H31" s="152"/>
      <c r="I31" s="155"/>
      <c r="J31" s="31"/>
    </row>
    <row r="32" spans="1:10" ht="27.75" customHeight="1" x14ac:dyDescent="0.25">
      <c r="A32" s="153" t="s">
        <v>560</v>
      </c>
      <c r="B32" s="23"/>
      <c r="C32" s="150" t="s">
        <v>77</v>
      </c>
      <c r="D32" s="121">
        <v>3.8719999999999999</v>
      </c>
      <c r="E32" s="122">
        <v>0.46300000000000002</v>
      </c>
      <c r="F32" s="123">
        <v>2.1999999999999999E-2</v>
      </c>
      <c r="G32" s="151">
        <v>3.03</v>
      </c>
      <c r="H32" s="152"/>
      <c r="I32" s="155"/>
      <c r="J32" s="31"/>
    </row>
    <row r="33" spans="1:10" ht="27.75" customHeight="1" x14ac:dyDescent="0.25">
      <c r="A33" s="153" t="s">
        <v>561</v>
      </c>
      <c r="B33" s="23"/>
      <c r="C33" s="150" t="s">
        <v>77</v>
      </c>
      <c r="D33" s="121">
        <v>3.8719999999999999</v>
      </c>
      <c r="E33" s="122">
        <v>0.46300000000000002</v>
      </c>
      <c r="F33" s="123">
        <v>2.1999999999999999E-2</v>
      </c>
      <c r="G33" s="151">
        <v>4.29</v>
      </c>
      <c r="H33" s="152"/>
      <c r="I33" s="155"/>
      <c r="J33" s="31"/>
    </row>
    <row r="34" spans="1:10" ht="27.75" customHeight="1" x14ac:dyDescent="0.25">
      <c r="A34" s="153" t="s">
        <v>562</v>
      </c>
      <c r="B34" s="23"/>
      <c r="C34" s="150" t="s">
        <v>77</v>
      </c>
      <c r="D34" s="121">
        <v>3.8719999999999999</v>
      </c>
      <c r="E34" s="122">
        <v>0.46300000000000002</v>
      </c>
      <c r="F34" s="123">
        <v>2.1999999999999999E-2</v>
      </c>
      <c r="G34" s="151">
        <v>10.36</v>
      </c>
      <c r="H34" s="152"/>
      <c r="I34" s="155"/>
      <c r="J34" s="31"/>
    </row>
    <row r="35" spans="1:10" ht="27.75" customHeight="1" x14ac:dyDescent="0.25">
      <c r="A35" s="153" t="s">
        <v>563</v>
      </c>
      <c r="B35" s="23"/>
      <c r="C35" s="150" t="s">
        <v>77</v>
      </c>
      <c r="D35" s="121">
        <v>3.8719999999999999</v>
      </c>
      <c r="E35" s="122">
        <v>0.46300000000000002</v>
      </c>
      <c r="F35" s="123">
        <v>2.1999999999999999E-2</v>
      </c>
      <c r="G35" s="151">
        <v>21.63</v>
      </c>
      <c r="H35" s="152"/>
      <c r="I35" s="155"/>
      <c r="J35" s="31"/>
    </row>
    <row r="36" spans="1:10" ht="27.75" customHeight="1" x14ac:dyDescent="0.25">
      <c r="A36" s="153" t="s">
        <v>564</v>
      </c>
      <c r="B36" s="23"/>
      <c r="C36" s="150" t="s">
        <v>77</v>
      </c>
      <c r="D36" s="121">
        <v>3.8719999999999999</v>
      </c>
      <c r="E36" s="122">
        <v>0.46300000000000002</v>
      </c>
      <c r="F36" s="123">
        <v>2.1999999999999999E-2</v>
      </c>
      <c r="G36" s="151">
        <v>64.459999999999994</v>
      </c>
      <c r="H36" s="152"/>
      <c r="I36" s="155"/>
      <c r="J36" s="31"/>
    </row>
    <row r="37" spans="1:10" ht="27.75" customHeight="1" x14ac:dyDescent="0.25">
      <c r="A37" s="153" t="s">
        <v>565</v>
      </c>
      <c r="B37" s="23"/>
      <c r="C37" s="150">
        <v>4</v>
      </c>
      <c r="D37" s="121">
        <v>3.8719999999999999</v>
      </c>
      <c r="E37" s="122">
        <v>0.46300000000000002</v>
      </c>
      <c r="F37" s="123">
        <v>2.1999999999999999E-2</v>
      </c>
      <c r="G37" s="152"/>
      <c r="H37" s="152"/>
      <c r="I37" s="155"/>
      <c r="J37" s="31"/>
    </row>
    <row r="38" spans="1:10" ht="27.75" customHeight="1" x14ac:dyDescent="0.25">
      <c r="A38" s="153" t="s">
        <v>566</v>
      </c>
      <c r="B38" s="23"/>
      <c r="C38" s="150">
        <v>0</v>
      </c>
      <c r="D38" s="121">
        <v>2.883</v>
      </c>
      <c r="E38" s="122">
        <v>0.3</v>
      </c>
      <c r="F38" s="123">
        <v>1.2999999999999999E-2</v>
      </c>
      <c r="G38" s="151">
        <v>6.45</v>
      </c>
      <c r="H38" s="151">
        <v>1.46</v>
      </c>
      <c r="I38" s="156">
        <v>2.89</v>
      </c>
      <c r="J38" s="30">
        <v>9.8000000000000004E-2</v>
      </c>
    </row>
    <row r="39" spans="1:10" ht="27.75" customHeight="1" x14ac:dyDescent="0.25">
      <c r="A39" s="153" t="s">
        <v>567</v>
      </c>
      <c r="B39" s="23"/>
      <c r="C39" s="150">
        <v>0</v>
      </c>
      <c r="D39" s="121">
        <v>2.883</v>
      </c>
      <c r="E39" s="122">
        <v>0.3</v>
      </c>
      <c r="F39" s="123">
        <v>1.2999999999999999E-2</v>
      </c>
      <c r="G39" s="151">
        <v>98.01</v>
      </c>
      <c r="H39" s="151">
        <v>1.46</v>
      </c>
      <c r="I39" s="156">
        <v>2.89</v>
      </c>
      <c r="J39" s="30">
        <v>9.8000000000000004E-2</v>
      </c>
    </row>
    <row r="40" spans="1:10" ht="27.75" customHeight="1" x14ac:dyDescent="0.25">
      <c r="A40" s="153" t="s">
        <v>568</v>
      </c>
      <c r="B40" s="23"/>
      <c r="C40" s="150">
        <v>0</v>
      </c>
      <c r="D40" s="121">
        <v>2.883</v>
      </c>
      <c r="E40" s="122">
        <v>0.3</v>
      </c>
      <c r="F40" s="123">
        <v>1.2999999999999999E-2</v>
      </c>
      <c r="G40" s="151">
        <v>178.08</v>
      </c>
      <c r="H40" s="151">
        <v>1.46</v>
      </c>
      <c r="I40" s="156">
        <v>2.89</v>
      </c>
      <c r="J40" s="30">
        <v>9.8000000000000004E-2</v>
      </c>
    </row>
    <row r="41" spans="1:10" ht="27.75" customHeight="1" x14ac:dyDescent="0.25">
      <c r="A41" s="153" t="s">
        <v>569</v>
      </c>
      <c r="B41" s="23"/>
      <c r="C41" s="150">
        <v>0</v>
      </c>
      <c r="D41" s="121">
        <v>2.883</v>
      </c>
      <c r="E41" s="122">
        <v>0.3</v>
      </c>
      <c r="F41" s="123">
        <v>1.2999999999999999E-2</v>
      </c>
      <c r="G41" s="151">
        <v>273.41000000000003</v>
      </c>
      <c r="H41" s="151">
        <v>1.46</v>
      </c>
      <c r="I41" s="156">
        <v>2.89</v>
      </c>
      <c r="J41" s="30">
        <v>9.8000000000000004E-2</v>
      </c>
    </row>
    <row r="42" spans="1:10" ht="27.75" customHeight="1" x14ac:dyDescent="0.25">
      <c r="A42" s="153" t="s">
        <v>570</v>
      </c>
      <c r="B42" s="23"/>
      <c r="C42" s="150">
        <v>0</v>
      </c>
      <c r="D42" s="121">
        <v>2.883</v>
      </c>
      <c r="E42" s="122">
        <v>0.3</v>
      </c>
      <c r="F42" s="123">
        <v>1.2999999999999999E-2</v>
      </c>
      <c r="G42" s="151">
        <v>723.4</v>
      </c>
      <c r="H42" s="151">
        <v>1.46</v>
      </c>
      <c r="I42" s="156">
        <v>2.89</v>
      </c>
      <c r="J42" s="30">
        <v>9.8000000000000004E-2</v>
      </c>
    </row>
    <row r="43" spans="1:10" ht="27.75" customHeight="1" x14ac:dyDescent="0.25">
      <c r="A43" s="153" t="s">
        <v>571</v>
      </c>
      <c r="B43" s="23"/>
      <c r="C43" s="150">
        <v>0</v>
      </c>
      <c r="D43" s="121">
        <v>2.9990000000000001</v>
      </c>
      <c r="E43" s="122">
        <v>0.221</v>
      </c>
      <c r="F43" s="123">
        <v>7.0000000000000001E-3</v>
      </c>
      <c r="G43" s="151">
        <v>23.35</v>
      </c>
      <c r="H43" s="151">
        <v>3.31</v>
      </c>
      <c r="I43" s="156">
        <v>4.41</v>
      </c>
      <c r="J43" s="30">
        <v>8.8999999999999996E-2</v>
      </c>
    </row>
    <row r="44" spans="1:10" ht="27.75" customHeight="1" x14ac:dyDescent="0.25">
      <c r="A44" s="153" t="s">
        <v>572</v>
      </c>
      <c r="B44" s="23"/>
      <c r="C44" s="150">
        <v>0</v>
      </c>
      <c r="D44" s="121">
        <v>2.9990000000000001</v>
      </c>
      <c r="E44" s="122">
        <v>0.221</v>
      </c>
      <c r="F44" s="123">
        <v>7.0000000000000001E-3</v>
      </c>
      <c r="G44" s="151">
        <v>169.63</v>
      </c>
      <c r="H44" s="151">
        <v>3.31</v>
      </c>
      <c r="I44" s="156">
        <v>4.41</v>
      </c>
      <c r="J44" s="30">
        <v>8.8999999999999996E-2</v>
      </c>
    </row>
    <row r="45" spans="1:10" ht="27.75" customHeight="1" x14ac:dyDescent="0.25">
      <c r="A45" s="153" t="s">
        <v>573</v>
      </c>
      <c r="B45" s="23"/>
      <c r="C45" s="150">
        <v>0</v>
      </c>
      <c r="D45" s="121">
        <v>2.9990000000000001</v>
      </c>
      <c r="E45" s="122">
        <v>0.221</v>
      </c>
      <c r="F45" s="123">
        <v>7.0000000000000001E-3</v>
      </c>
      <c r="G45" s="151">
        <v>297.55</v>
      </c>
      <c r="H45" s="151">
        <v>3.31</v>
      </c>
      <c r="I45" s="156">
        <v>4.41</v>
      </c>
      <c r="J45" s="30">
        <v>8.8999999999999996E-2</v>
      </c>
    </row>
    <row r="46" spans="1:10" ht="27.75" customHeight="1" x14ac:dyDescent="0.25">
      <c r="A46" s="153" t="s">
        <v>574</v>
      </c>
      <c r="B46" s="23"/>
      <c r="C46" s="150">
        <v>0</v>
      </c>
      <c r="D46" s="121">
        <v>2.9990000000000001</v>
      </c>
      <c r="E46" s="122">
        <v>0.221</v>
      </c>
      <c r="F46" s="123">
        <v>7.0000000000000001E-3</v>
      </c>
      <c r="G46" s="151">
        <v>449.87</v>
      </c>
      <c r="H46" s="151">
        <v>3.31</v>
      </c>
      <c r="I46" s="156">
        <v>4.41</v>
      </c>
      <c r="J46" s="30">
        <v>8.8999999999999996E-2</v>
      </c>
    </row>
    <row r="47" spans="1:10" ht="27.75" customHeight="1" x14ac:dyDescent="0.25">
      <c r="A47" s="153" t="s">
        <v>575</v>
      </c>
      <c r="B47" s="23"/>
      <c r="C47" s="150">
        <v>0</v>
      </c>
      <c r="D47" s="121">
        <v>2.9990000000000001</v>
      </c>
      <c r="E47" s="122">
        <v>0.221</v>
      </c>
      <c r="F47" s="123">
        <v>7.0000000000000001E-3</v>
      </c>
      <c r="G47" s="151">
        <v>1168.79</v>
      </c>
      <c r="H47" s="151">
        <v>3.31</v>
      </c>
      <c r="I47" s="156">
        <v>4.41</v>
      </c>
      <c r="J47" s="30">
        <v>8.8999999999999996E-2</v>
      </c>
    </row>
    <row r="48" spans="1:10" ht="27.75" customHeight="1" x14ac:dyDescent="0.25">
      <c r="A48" s="153" t="s">
        <v>576</v>
      </c>
      <c r="B48" s="23"/>
      <c r="C48" s="150">
        <v>0</v>
      </c>
      <c r="D48" s="121">
        <v>2.6680000000000001</v>
      </c>
      <c r="E48" s="122">
        <v>0.17699999999999999</v>
      </c>
      <c r="F48" s="123">
        <v>5.0000000000000001E-3</v>
      </c>
      <c r="G48" s="151">
        <v>120.98</v>
      </c>
      <c r="H48" s="151">
        <v>4.57</v>
      </c>
      <c r="I48" s="156">
        <v>5.6</v>
      </c>
      <c r="J48" s="30">
        <v>7.6999999999999999E-2</v>
      </c>
    </row>
    <row r="49" spans="1:10" ht="27.75" customHeight="1" x14ac:dyDescent="0.25">
      <c r="A49" s="153" t="s">
        <v>577</v>
      </c>
      <c r="B49" s="23"/>
      <c r="C49" s="150">
        <v>0</v>
      </c>
      <c r="D49" s="121">
        <v>2.6680000000000001</v>
      </c>
      <c r="E49" s="122">
        <v>0.17699999999999999</v>
      </c>
      <c r="F49" s="123">
        <v>5.0000000000000001E-3</v>
      </c>
      <c r="G49" s="151">
        <v>837.41</v>
      </c>
      <c r="H49" s="151">
        <v>4.57</v>
      </c>
      <c r="I49" s="156">
        <v>5.6</v>
      </c>
      <c r="J49" s="30">
        <v>7.6999999999999999E-2</v>
      </c>
    </row>
    <row r="50" spans="1:10" ht="27.75" customHeight="1" x14ac:dyDescent="0.25">
      <c r="A50" s="153" t="s">
        <v>578</v>
      </c>
      <c r="B50" s="23"/>
      <c r="C50" s="150">
        <v>0</v>
      </c>
      <c r="D50" s="121">
        <v>2.6680000000000001</v>
      </c>
      <c r="E50" s="122">
        <v>0.17699999999999999</v>
      </c>
      <c r="F50" s="123">
        <v>5.0000000000000001E-3</v>
      </c>
      <c r="G50" s="151">
        <v>2469.62</v>
      </c>
      <c r="H50" s="151">
        <v>4.57</v>
      </c>
      <c r="I50" s="156">
        <v>5.6</v>
      </c>
      <c r="J50" s="30">
        <v>7.6999999999999999E-2</v>
      </c>
    </row>
    <row r="51" spans="1:10" ht="27.75" customHeight="1" x14ac:dyDescent="0.25">
      <c r="A51" s="153" t="s">
        <v>579</v>
      </c>
      <c r="B51" s="23"/>
      <c r="C51" s="150">
        <v>0</v>
      </c>
      <c r="D51" s="121">
        <v>2.6680000000000001</v>
      </c>
      <c r="E51" s="122">
        <v>0.17699999999999999</v>
      </c>
      <c r="F51" s="123">
        <v>5.0000000000000001E-3</v>
      </c>
      <c r="G51" s="151">
        <v>4558.16</v>
      </c>
      <c r="H51" s="151">
        <v>4.57</v>
      </c>
      <c r="I51" s="156">
        <v>5.6</v>
      </c>
      <c r="J51" s="30">
        <v>7.6999999999999999E-2</v>
      </c>
    </row>
    <row r="52" spans="1:10" ht="27.75" customHeight="1" x14ac:dyDescent="0.25">
      <c r="A52" s="153" t="s">
        <v>580</v>
      </c>
      <c r="B52" s="23"/>
      <c r="C52" s="150">
        <v>0</v>
      </c>
      <c r="D52" s="121">
        <v>2.6680000000000001</v>
      </c>
      <c r="E52" s="122">
        <v>0.17699999999999999</v>
      </c>
      <c r="F52" s="123">
        <v>5.0000000000000001E-3</v>
      </c>
      <c r="G52" s="151">
        <v>14824.02</v>
      </c>
      <c r="H52" s="151">
        <v>4.57</v>
      </c>
      <c r="I52" s="156">
        <v>5.6</v>
      </c>
      <c r="J52" s="30">
        <v>7.6999999999999999E-2</v>
      </c>
    </row>
    <row r="53" spans="1:10" ht="27.75" customHeight="1" x14ac:dyDescent="0.25">
      <c r="A53" s="153" t="s">
        <v>581</v>
      </c>
      <c r="B53" s="23"/>
      <c r="C53" s="150" t="s">
        <v>126</v>
      </c>
      <c r="D53" s="124">
        <v>6.8630000000000004</v>
      </c>
      <c r="E53" s="125">
        <v>1.64</v>
      </c>
      <c r="F53" s="123">
        <v>1.2270000000000001</v>
      </c>
      <c r="G53" s="152"/>
      <c r="H53" s="152"/>
      <c r="I53" s="155"/>
      <c r="J53" s="31"/>
    </row>
    <row r="54" spans="1:10" ht="27.75" customHeight="1" x14ac:dyDescent="0.25">
      <c r="A54" s="153" t="s">
        <v>582</v>
      </c>
      <c r="B54" s="23"/>
      <c r="C54" s="150" t="s">
        <v>128</v>
      </c>
      <c r="D54" s="121">
        <v>-5.5389999999999997</v>
      </c>
      <c r="E54" s="122">
        <v>-0.66300000000000003</v>
      </c>
      <c r="F54" s="123">
        <v>-3.2000000000000001E-2</v>
      </c>
      <c r="G54" s="151">
        <v>0</v>
      </c>
      <c r="H54" s="152"/>
      <c r="I54" s="155"/>
      <c r="J54" s="31"/>
    </row>
    <row r="55" spans="1:10" ht="27.75" customHeight="1" x14ac:dyDescent="0.25">
      <c r="A55" s="153" t="s">
        <v>583</v>
      </c>
      <c r="B55" s="23"/>
      <c r="C55" s="150" t="s">
        <v>128</v>
      </c>
      <c r="D55" s="121">
        <v>-4.9610000000000003</v>
      </c>
      <c r="E55" s="122">
        <v>-0.54700000000000004</v>
      </c>
      <c r="F55" s="123">
        <v>-2.5000000000000001E-2</v>
      </c>
      <c r="G55" s="151">
        <v>0</v>
      </c>
      <c r="H55" s="152"/>
      <c r="I55" s="155"/>
      <c r="J55" s="31"/>
    </row>
    <row r="56" spans="1:10" ht="27.75" customHeight="1" x14ac:dyDescent="0.25">
      <c r="A56" s="153" t="s">
        <v>584</v>
      </c>
      <c r="B56" s="23"/>
      <c r="C56" s="150">
        <v>0</v>
      </c>
      <c r="D56" s="121">
        <v>-5.5389999999999997</v>
      </c>
      <c r="E56" s="122">
        <v>-0.66300000000000003</v>
      </c>
      <c r="F56" s="123">
        <v>-3.2000000000000001E-2</v>
      </c>
      <c r="G56" s="151">
        <v>0</v>
      </c>
      <c r="H56" s="152"/>
      <c r="I56" s="155"/>
      <c r="J56" s="30">
        <v>0.20599999999999999</v>
      </c>
    </row>
    <row r="57" spans="1:10" ht="27.75" customHeight="1" x14ac:dyDescent="0.25">
      <c r="A57" s="153" t="s">
        <v>585</v>
      </c>
      <c r="B57" s="23"/>
      <c r="C57" s="150">
        <v>0</v>
      </c>
      <c r="D57" s="121">
        <v>-4.9610000000000003</v>
      </c>
      <c r="E57" s="122">
        <v>-0.54700000000000004</v>
      </c>
      <c r="F57" s="123">
        <v>-2.5000000000000001E-2</v>
      </c>
      <c r="G57" s="151">
        <v>0</v>
      </c>
      <c r="H57" s="152"/>
      <c r="I57" s="155"/>
      <c r="J57" s="30">
        <v>0.17599999999999999</v>
      </c>
    </row>
    <row r="58" spans="1:10" ht="27.75" customHeight="1" x14ac:dyDescent="0.25">
      <c r="A58" s="153" t="s">
        <v>586</v>
      </c>
      <c r="B58" s="23"/>
      <c r="C58" s="150">
        <v>0</v>
      </c>
      <c r="D58" s="121">
        <v>-3.84</v>
      </c>
      <c r="E58" s="122">
        <v>-0.28100000000000003</v>
      </c>
      <c r="F58" s="123">
        <v>-8.9999999999999993E-3</v>
      </c>
      <c r="G58" s="151">
        <v>0</v>
      </c>
      <c r="H58" s="152"/>
      <c r="I58" s="155"/>
      <c r="J58" s="30">
        <v>0.154</v>
      </c>
    </row>
    <row r="59" spans="1:10" ht="27.75" customHeight="1" x14ac:dyDescent="0.25">
      <c r="A59" s="149" t="s">
        <v>587</v>
      </c>
      <c r="B59" s="23"/>
      <c r="C59" s="150" t="s">
        <v>70</v>
      </c>
      <c r="D59" s="121">
        <v>2.609</v>
      </c>
      <c r="E59" s="122">
        <v>0.312</v>
      </c>
      <c r="F59" s="123">
        <v>1.4999999999999999E-2</v>
      </c>
      <c r="G59" s="151">
        <v>13.38</v>
      </c>
      <c r="H59" s="152"/>
      <c r="I59" s="155"/>
      <c r="J59" s="31"/>
    </row>
    <row r="60" spans="1:10" ht="27.75" customHeight="1" x14ac:dyDescent="0.25">
      <c r="A60" s="149" t="s">
        <v>588</v>
      </c>
      <c r="B60" s="23"/>
      <c r="C60" s="150">
        <v>2</v>
      </c>
      <c r="D60" s="121">
        <v>2.609</v>
      </c>
      <c r="E60" s="122">
        <v>0.312</v>
      </c>
      <c r="F60" s="123">
        <v>1.4999999999999999E-2</v>
      </c>
      <c r="G60" s="152"/>
      <c r="H60" s="152"/>
      <c r="I60" s="155"/>
      <c r="J60" s="31"/>
    </row>
    <row r="61" spans="1:10" ht="27.75" customHeight="1" x14ac:dyDescent="0.25">
      <c r="A61" s="149" t="s">
        <v>589</v>
      </c>
      <c r="B61" s="23"/>
      <c r="C61" s="150" t="s">
        <v>77</v>
      </c>
      <c r="D61" s="121">
        <v>2.7759999999999998</v>
      </c>
      <c r="E61" s="122">
        <v>0.33200000000000002</v>
      </c>
      <c r="F61" s="123">
        <v>1.6E-2</v>
      </c>
      <c r="G61" s="151">
        <v>2.19</v>
      </c>
      <c r="H61" s="152"/>
      <c r="I61" s="155"/>
      <c r="J61" s="31"/>
    </row>
    <row r="62" spans="1:10" ht="27.75" customHeight="1" x14ac:dyDescent="0.25">
      <c r="A62" s="149" t="s">
        <v>590</v>
      </c>
      <c r="B62" s="23"/>
      <c r="C62" s="150" t="s">
        <v>77</v>
      </c>
      <c r="D62" s="121">
        <v>2.7759999999999998</v>
      </c>
      <c r="E62" s="122">
        <v>0.33200000000000002</v>
      </c>
      <c r="F62" s="123">
        <v>1.6E-2</v>
      </c>
      <c r="G62" s="151">
        <v>3.09</v>
      </c>
      <c r="H62" s="152"/>
      <c r="I62" s="155"/>
      <c r="J62" s="31"/>
    </row>
    <row r="63" spans="1:10" ht="27.75" customHeight="1" x14ac:dyDescent="0.25">
      <c r="A63" s="149" t="s">
        <v>591</v>
      </c>
      <c r="B63" s="23"/>
      <c r="C63" s="150" t="s">
        <v>77</v>
      </c>
      <c r="D63" s="121">
        <v>2.7759999999999998</v>
      </c>
      <c r="E63" s="122">
        <v>0.33200000000000002</v>
      </c>
      <c r="F63" s="123">
        <v>1.6E-2</v>
      </c>
      <c r="G63" s="151">
        <v>7.44</v>
      </c>
      <c r="H63" s="152"/>
      <c r="I63" s="155"/>
      <c r="J63" s="31"/>
    </row>
    <row r="64" spans="1:10" ht="27.75" customHeight="1" x14ac:dyDescent="0.25">
      <c r="A64" s="149" t="s">
        <v>592</v>
      </c>
      <c r="B64" s="23"/>
      <c r="C64" s="150" t="s">
        <v>77</v>
      </c>
      <c r="D64" s="121">
        <v>2.7759999999999998</v>
      </c>
      <c r="E64" s="122">
        <v>0.33200000000000002</v>
      </c>
      <c r="F64" s="123">
        <v>1.6E-2</v>
      </c>
      <c r="G64" s="151">
        <v>15.52</v>
      </c>
      <c r="H64" s="152"/>
      <c r="I64" s="155"/>
      <c r="J64" s="31"/>
    </row>
    <row r="65" spans="1:10" ht="27.75" customHeight="1" x14ac:dyDescent="0.25">
      <c r="A65" s="149" t="s">
        <v>593</v>
      </c>
      <c r="B65" s="23"/>
      <c r="C65" s="150" t="s">
        <v>77</v>
      </c>
      <c r="D65" s="121">
        <v>2.7759999999999998</v>
      </c>
      <c r="E65" s="122">
        <v>0.33200000000000002</v>
      </c>
      <c r="F65" s="123">
        <v>1.6E-2</v>
      </c>
      <c r="G65" s="151">
        <v>46.22</v>
      </c>
      <c r="H65" s="152"/>
      <c r="I65" s="155"/>
      <c r="J65" s="31"/>
    </row>
    <row r="66" spans="1:10" ht="27.75" customHeight="1" x14ac:dyDescent="0.25">
      <c r="A66" s="149" t="s">
        <v>594</v>
      </c>
      <c r="B66" s="23"/>
      <c r="C66" s="150">
        <v>4</v>
      </c>
      <c r="D66" s="121">
        <v>2.7759999999999998</v>
      </c>
      <c r="E66" s="122">
        <v>0.33200000000000002</v>
      </c>
      <c r="F66" s="123">
        <v>1.6E-2</v>
      </c>
      <c r="G66" s="152"/>
      <c r="H66" s="152"/>
      <c r="I66" s="155"/>
      <c r="J66" s="31"/>
    </row>
    <row r="67" spans="1:10" ht="27.75" customHeight="1" x14ac:dyDescent="0.25">
      <c r="A67" s="149" t="s">
        <v>595</v>
      </c>
      <c r="B67" s="23"/>
      <c r="C67" s="150">
        <v>0</v>
      </c>
      <c r="D67" s="121">
        <v>2.0670000000000002</v>
      </c>
      <c r="E67" s="122">
        <v>0.215</v>
      </c>
      <c r="F67" s="123">
        <v>0.01</v>
      </c>
      <c r="G67" s="151">
        <v>4.6399999999999997</v>
      </c>
      <c r="H67" s="151">
        <v>1.05</v>
      </c>
      <c r="I67" s="156">
        <v>2.0699999999999998</v>
      </c>
      <c r="J67" s="30">
        <v>7.0000000000000007E-2</v>
      </c>
    </row>
    <row r="68" spans="1:10" ht="27.75" customHeight="1" x14ac:dyDescent="0.25">
      <c r="A68" s="149" t="s">
        <v>596</v>
      </c>
      <c r="B68" s="23"/>
      <c r="C68" s="150">
        <v>0</v>
      </c>
      <c r="D68" s="121">
        <v>2.0670000000000002</v>
      </c>
      <c r="E68" s="122">
        <v>0.215</v>
      </c>
      <c r="F68" s="123">
        <v>0.01</v>
      </c>
      <c r="G68" s="151">
        <v>70.28</v>
      </c>
      <c r="H68" s="151">
        <v>1.05</v>
      </c>
      <c r="I68" s="156">
        <v>2.0699999999999998</v>
      </c>
      <c r="J68" s="30">
        <v>7.0000000000000007E-2</v>
      </c>
    </row>
    <row r="69" spans="1:10" ht="27.75" customHeight="1" x14ac:dyDescent="0.25">
      <c r="A69" s="149" t="s">
        <v>597</v>
      </c>
      <c r="B69" s="23"/>
      <c r="C69" s="150">
        <v>0</v>
      </c>
      <c r="D69" s="121">
        <v>2.0670000000000002</v>
      </c>
      <c r="E69" s="122">
        <v>0.215</v>
      </c>
      <c r="F69" s="123">
        <v>0.01</v>
      </c>
      <c r="G69" s="151">
        <v>127.68</v>
      </c>
      <c r="H69" s="151">
        <v>1.05</v>
      </c>
      <c r="I69" s="156">
        <v>2.0699999999999998</v>
      </c>
      <c r="J69" s="30">
        <v>7.0000000000000007E-2</v>
      </c>
    </row>
    <row r="70" spans="1:10" ht="27.75" customHeight="1" x14ac:dyDescent="0.25">
      <c r="A70" s="149" t="s">
        <v>598</v>
      </c>
      <c r="B70" s="23"/>
      <c r="C70" s="150">
        <v>0</v>
      </c>
      <c r="D70" s="121">
        <v>2.0670000000000002</v>
      </c>
      <c r="E70" s="122">
        <v>0.215</v>
      </c>
      <c r="F70" s="123">
        <v>0.01</v>
      </c>
      <c r="G70" s="151">
        <v>196.03</v>
      </c>
      <c r="H70" s="151">
        <v>1.05</v>
      </c>
      <c r="I70" s="156">
        <v>2.0699999999999998</v>
      </c>
      <c r="J70" s="30">
        <v>7.0000000000000007E-2</v>
      </c>
    </row>
    <row r="71" spans="1:10" ht="27.75" customHeight="1" x14ac:dyDescent="0.25">
      <c r="A71" s="149" t="s">
        <v>599</v>
      </c>
      <c r="B71" s="23"/>
      <c r="C71" s="150">
        <v>0</v>
      </c>
      <c r="D71" s="121">
        <v>2.0670000000000002</v>
      </c>
      <c r="E71" s="122">
        <v>0.215</v>
      </c>
      <c r="F71" s="123">
        <v>0.01</v>
      </c>
      <c r="G71" s="151">
        <v>518.62</v>
      </c>
      <c r="H71" s="151">
        <v>1.05</v>
      </c>
      <c r="I71" s="156">
        <v>2.0699999999999998</v>
      </c>
      <c r="J71" s="30">
        <v>7.0000000000000007E-2</v>
      </c>
    </row>
    <row r="72" spans="1:10" ht="27.75" customHeight="1" x14ac:dyDescent="0.25">
      <c r="A72" s="149" t="s">
        <v>600</v>
      </c>
      <c r="B72" s="23"/>
      <c r="C72" s="150">
        <v>0</v>
      </c>
      <c r="D72" s="121">
        <v>2.1059999999999999</v>
      </c>
      <c r="E72" s="122">
        <v>0.155</v>
      </c>
      <c r="F72" s="123">
        <v>5.0000000000000001E-3</v>
      </c>
      <c r="G72" s="151">
        <v>16.41</v>
      </c>
      <c r="H72" s="151">
        <v>2.33</v>
      </c>
      <c r="I72" s="156">
        <v>3.1</v>
      </c>
      <c r="J72" s="30">
        <v>6.3E-2</v>
      </c>
    </row>
    <row r="73" spans="1:10" ht="27.75" customHeight="1" x14ac:dyDescent="0.25">
      <c r="A73" s="149" t="s">
        <v>601</v>
      </c>
      <c r="B73" s="23"/>
      <c r="C73" s="150">
        <v>0</v>
      </c>
      <c r="D73" s="121">
        <v>2.1059999999999999</v>
      </c>
      <c r="E73" s="122">
        <v>0.155</v>
      </c>
      <c r="F73" s="123">
        <v>5.0000000000000001E-3</v>
      </c>
      <c r="G73" s="151">
        <v>119.13</v>
      </c>
      <c r="H73" s="151">
        <v>2.33</v>
      </c>
      <c r="I73" s="156">
        <v>3.1</v>
      </c>
      <c r="J73" s="30">
        <v>6.3E-2</v>
      </c>
    </row>
    <row r="74" spans="1:10" ht="27.75" customHeight="1" x14ac:dyDescent="0.25">
      <c r="A74" s="149" t="s">
        <v>602</v>
      </c>
      <c r="B74" s="23"/>
      <c r="C74" s="150">
        <v>0</v>
      </c>
      <c r="D74" s="121">
        <v>2.1059999999999999</v>
      </c>
      <c r="E74" s="122">
        <v>0.155</v>
      </c>
      <c r="F74" s="123">
        <v>5.0000000000000001E-3</v>
      </c>
      <c r="G74" s="151">
        <v>208.96</v>
      </c>
      <c r="H74" s="151">
        <v>2.33</v>
      </c>
      <c r="I74" s="156">
        <v>3.1</v>
      </c>
      <c r="J74" s="30">
        <v>6.3E-2</v>
      </c>
    </row>
    <row r="75" spans="1:10" ht="27.75" customHeight="1" x14ac:dyDescent="0.25">
      <c r="A75" s="149" t="s">
        <v>603</v>
      </c>
      <c r="B75" s="23"/>
      <c r="C75" s="150">
        <v>0</v>
      </c>
      <c r="D75" s="121">
        <v>2.1059999999999999</v>
      </c>
      <c r="E75" s="122">
        <v>0.155</v>
      </c>
      <c r="F75" s="123">
        <v>5.0000000000000001E-3</v>
      </c>
      <c r="G75" s="151">
        <v>315.91000000000003</v>
      </c>
      <c r="H75" s="151">
        <v>2.33</v>
      </c>
      <c r="I75" s="156">
        <v>3.1</v>
      </c>
      <c r="J75" s="30">
        <v>6.3E-2</v>
      </c>
    </row>
    <row r="76" spans="1:10" ht="27.75" customHeight="1" x14ac:dyDescent="0.25">
      <c r="A76" s="149" t="s">
        <v>604</v>
      </c>
      <c r="B76" s="23"/>
      <c r="C76" s="150">
        <v>0</v>
      </c>
      <c r="D76" s="121">
        <v>2.1059999999999999</v>
      </c>
      <c r="E76" s="122">
        <v>0.155</v>
      </c>
      <c r="F76" s="123">
        <v>5.0000000000000001E-3</v>
      </c>
      <c r="G76" s="151">
        <v>820.75</v>
      </c>
      <c r="H76" s="151">
        <v>2.33</v>
      </c>
      <c r="I76" s="156">
        <v>3.1</v>
      </c>
      <c r="J76" s="30">
        <v>6.3E-2</v>
      </c>
    </row>
    <row r="77" spans="1:10" ht="27.75" customHeight="1" x14ac:dyDescent="0.25">
      <c r="A77" s="149" t="s">
        <v>605</v>
      </c>
      <c r="B77" s="23"/>
      <c r="C77" s="150">
        <v>0</v>
      </c>
      <c r="D77" s="121">
        <v>1.857</v>
      </c>
      <c r="E77" s="122">
        <v>0.123</v>
      </c>
      <c r="F77" s="123">
        <v>3.0000000000000001E-3</v>
      </c>
      <c r="G77" s="151">
        <v>84.22</v>
      </c>
      <c r="H77" s="151">
        <v>3.18</v>
      </c>
      <c r="I77" s="156">
        <v>3.9</v>
      </c>
      <c r="J77" s="30">
        <v>5.3999999999999999E-2</v>
      </c>
    </row>
    <row r="78" spans="1:10" ht="27.75" customHeight="1" x14ac:dyDescent="0.25">
      <c r="A78" s="149" t="s">
        <v>606</v>
      </c>
      <c r="B78" s="23"/>
      <c r="C78" s="150">
        <v>0</v>
      </c>
      <c r="D78" s="121">
        <v>1.857</v>
      </c>
      <c r="E78" s="122">
        <v>0.123</v>
      </c>
      <c r="F78" s="123">
        <v>3.0000000000000001E-3</v>
      </c>
      <c r="G78" s="151">
        <v>582.82000000000005</v>
      </c>
      <c r="H78" s="151">
        <v>3.18</v>
      </c>
      <c r="I78" s="156">
        <v>3.9</v>
      </c>
      <c r="J78" s="30">
        <v>5.3999999999999999E-2</v>
      </c>
    </row>
    <row r="79" spans="1:10" ht="27.75" customHeight="1" x14ac:dyDescent="0.25">
      <c r="A79" s="149" t="s">
        <v>607</v>
      </c>
      <c r="B79" s="23"/>
      <c r="C79" s="150">
        <v>0</v>
      </c>
      <c r="D79" s="121">
        <v>1.857</v>
      </c>
      <c r="E79" s="122">
        <v>0.123</v>
      </c>
      <c r="F79" s="123">
        <v>3.0000000000000001E-3</v>
      </c>
      <c r="G79" s="151">
        <v>1718.76</v>
      </c>
      <c r="H79" s="151">
        <v>3.18</v>
      </c>
      <c r="I79" s="156">
        <v>3.9</v>
      </c>
      <c r="J79" s="30">
        <v>5.3999999999999999E-2</v>
      </c>
    </row>
    <row r="80" spans="1:10" ht="27.75" customHeight="1" x14ac:dyDescent="0.25">
      <c r="A80" s="149" t="s">
        <v>608</v>
      </c>
      <c r="B80" s="23"/>
      <c r="C80" s="150">
        <v>0</v>
      </c>
      <c r="D80" s="121">
        <v>1.857</v>
      </c>
      <c r="E80" s="122">
        <v>0.123</v>
      </c>
      <c r="F80" s="123">
        <v>3.0000000000000001E-3</v>
      </c>
      <c r="G80" s="151">
        <v>3172.29</v>
      </c>
      <c r="H80" s="151">
        <v>3.18</v>
      </c>
      <c r="I80" s="156">
        <v>3.9</v>
      </c>
      <c r="J80" s="30">
        <v>5.3999999999999999E-2</v>
      </c>
    </row>
    <row r="81" spans="1:10" ht="27.75" customHeight="1" x14ac:dyDescent="0.25">
      <c r="A81" s="149" t="s">
        <v>609</v>
      </c>
      <c r="B81" s="23"/>
      <c r="C81" s="150">
        <v>0</v>
      </c>
      <c r="D81" s="121">
        <v>1.857</v>
      </c>
      <c r="E81" s="122">
        <v>0.123</v>
      </c>
      <c r="F81" s="123">
        <v>3.0000000000000001E-3</v>
      </c>
      <c r="G81" s="151">
        <v>10316.85</v>
      </c>
      <c r="H81" s="151">
        <v>3.18</v>
      </c>
      <c r="I81" s="156">
        <v>3.9</v>
      </c>
      <c r="J81" s="30">
        <v>5.3999999999999999E-2</v>
      </c>
    </row>
    <row r="82" spans="1:10" ht="27.75" customHeight="1" x14ac:dyDescent="0.25">
      <c r="A82" s="149" t="s">
        <v>610</v>
      </c>
      <c r="B82" s="23"/>
      <c r="C82" s="150" t="s">
        <v>126</v>
      </c>
      <c r="D82" s="124">
        <v>4.92</v>
      </c>
      <c r="E82" s="125">
        <v>1.175</v>
      </c>
      <c r="F82" s="123">
        <v>0.88</v>
      </c>
      <c r="G82" s="152"/>
      <c r="H82" s="152"/>
      <c r="I82" s="155"/>
      <c r="J82" s="31"/>
    </row>
    <row r="83" spans="1:10" ht="27.75" customHeight="1" x14ac:dyDescent="0.25">
      <c r="A83" s="149" t="s">
        <v>611</v>
      </c>
      <c r="B83" s="23"/>
      <c r="C83" s="150" t="s">
        <v>128</v>
      </c>
      <c r="D83" s="121">
        <v>-2.8860000000000001</v>
      </c>
      <c r="E83" s="122">
        <v>-0.34499999999999997</v>
      </c>
      <c r="F83" s="123">
        <v>-1.6E-2</v>
      </c>
      <c r="G83" s="151">
        <v>0</v>
      </c>
      <c r="H83" s="152"/>
      <c r="I83" s="155"/>
      <c r="J83" s="31"/>
    </row>
    <row r="84" spans="1:10" ht="27.75" customHeight="1" x14ac:dyDescent="0.25">
      <c r="A84" s="149" t="s">
        <v>612</v>
      </c>
      <c r="B84" s="23"/>
      <c r="C84" s="150" t="s">
        <v>128</v>
      </c>
      <c r="D84" s="121">
        <v>-2.9359999999999999</v>
      </c>
      <c r="E84" s="122">
        <v>-0.32400000000000001</v>
      </c>
      <c r="F84" s="123">
        <v>-1.4999999999999999E-2</v>
      </c>
      <c r="G84" s="151">
        <v>0</v>
      </c>
      <c r="H84" s="152"/>
      <c r="I84" s="155"/>
      <c r="J84" s="31"/>
    </row>
    <row r="85" spans="1:10" ht="27.75" customHeight="1" x14ac:dyDescent="0.25">
      <c r="A85" s="149" t="s">
        <v>613</v>
      </c>
      <c r="B85" s="23"/>
      <c r="C85" s="150">
        <v>0</v>
      </c>
      <c r="D85" s="121">
        <v>-2.8860000000000001</v>
      </c>
      <c r="E85" s="122">
        <v>-0.34499999999999997</v>
      </c>
      <c r="F85" s="123">
        <v>-1.6E-2</v>
      </c>
      <c r="G85" s="151">
        <v>0</v>
      </c>
      <c r="H85" s="152"/>
      <c r="I85" s="155"/>
      <c r="J85" s="30">
        <v>0.108</v>
      </c>
    </row>
    <row r="86" spans="1:10" ht="27.75" customHeight="1" x14ac:dyDescent="0.25">
      <c r="A86" s="149" t="s">
        <v>614</v>
      </c>
      <c r="B86" s="23"/>
      <c r="C86" s="150">
        <v>0</v>
      </c>
      <c r="D86" s="121">
        <v>-2.9359999999999999</v>
      </c>
      <c r="E86" s="122">
        <v>-0.32400000000000001</v>
      </c>
      <c r="F86" s="123">
        <v>-1.4999999999999999E-2</v>
      </c>
      <c r="G86" s="151">
        <v>0</v>
      </c>
      <c r="H86" s="152"/>
      <c r="I86" s="155"/>
      <c r="J86" s="30">
        <v>0.104</v>
      </c>
    </row>
    <row r="87" spans="1:10" ht="27.75" customHeight="1" x14ac:dyDescent="0.25">
      <c r="A87" s="149" t="s">
        <v>615</v>
      </c>
      <c r="B87" s="23"/>
      <c r="C87" s="150">
        <v>0</v>
      </c>
      <c r="D87" s="121">
        <v>-3.84</v>
      </c>
      <c r="E87" s="122">
        <v>-0.28100000000000003</v>
      </c>
      <c r="F87" s="123">
        <v>-8.9999999999999993E-3</v>
      </c>
      <c r="G87" s="151">
        <v>284.60000000000002</v>
      </c>
      <c r="H87" s="152"/>
      <c r="I87" s="155"/>
      <c r="J87" s="30">
        <v>0.154</v>
      </c>
    </row>
    <row r="88" spans="1:10" ht="27.75" customHeight="1" x14ac:dyDescent="0.25">
      <c r="A88" s="149" t="s">
        <v>616</v>
      </c>
      <c r="B88" s="23"/>
      <c r="C88" s="150" t="s">
        <v>70</v>
      </c>
      <c r="D88" s="121">
        <v>2.0219999999999998</v>
      </c>
      <c r="E88" s="122">
        <v>0.24199999999999999</v>
      </c>
      <c r="F88" s="123">
        <v>1.2E-2</v>
      </c>
      <c r="G88" s="151">
        <v>12.49</v>
      </c>
      <c r="H88" s="152"/>
      <c r="I88" s="155"/>
      <c r="J88" s="31"/>
    </row>
    <row r="89" spans="1:10" ht="27.75" customHeight="1" x14ac:dyDescent="0.25">
      <c r="A89" s="149" t="s">
        <v>617</v>
      </c>
      <c r="B89" s="23"/>
      <c r="C89" s="150">
        <v>2</v>
      </c>
      <c r="D89" s="121">
        <v>2.0219999999999998</v>
      </c>
      <c r="E89" s="122">
        <v>0.24199999999999999</v>
      </c>
      <c r="F89" s="123">
        <v>1.2E-2</v>
      </c>
      <c r="G89" s="152"/>
      <c r="H89" s="152"/>
      <c r="I89" s="155"/>
      <c r="J89" s="31"/>
    </row>
    <row r="90" spans="1:10" ht="27.75" customHeight="1" x14ac:dyDescent="0.25">
      <c r="A90" s="149" t="s">
        <v>618</v>
      </c>
      <c r="B90" s="23"/>
      <c r="C90" s="150" t="s">
        <v>77</v>
      </c>
      <c r="D90" s="121">
        <v>2.1509999999999998</v>
      </c>
      <c r="E90" s="122">
        <v>0.25700000000000001</v>
      </c>
      <c r="F90" s="123">
        <v>1.2E-2</v>
      </c>
      <c r="G90" s="151">
        <v>1.71</v>
      </c>
      <c r="H90" s="152"/>
      <c r="I90" s="155"/>
      <c r="J90" s="31"/>
    </row>
    <row r="91" spans="1:10" ht="27.75" customHeight="1" x14ac:dyDescent="0.25">
      <c r="A91" s="149" t="s">
        <v>619</v>
      </c>
      <c r="B91" s="23"/>
      <c r="C91" s="150" t="s">
        <v>77</v>
      </c>
      <c r="D91" s="121">
        <v>2.1509999999999998</v>
      </c>
      <c r="E91" s="122">
        <v>0.25700000000000001</v>
      </c>
      <c r="F91" s="123">
        <v>1.2E-2</v>
      </c>
      <c r="G91" s="151">
        <v>2.41</v>
      </c>
      <c r="H91" s="152"/>
      <c r="I91" s="155"/>
      <c r="J91" s="31"/>
    </row>
    <row r="92" spans="1:10" ht="27.75" customHeight="1" x14ac:dyDescent="0.25">
      <c r="A92" s="149" t="s">
        <v>620</v>
      </c>
      <c r="B92" s="23"/>
      <c r="C92" s="150" t="s">
        <v>77</v>
      </c>
      <c r="D92" s="121">
        <v>2.1509999999999998</v>
      </c>
      <c r="E92" s="122">
        <v>0.25700000000000001</v>
      </c>
      <c r="F92" s="123">
        <v>1.2E-2</v>
      </c>
      <c r="G92" s="151">
        <v>5.78</v>
      </c>
      <c r="H92" s="152"/>
      <c r="I92" s="155"/>
      <c r="J92" s="31"/>
    </row>
    <row r="93" spans="1:10" ht="27.75" customHeight="1" x14ac:dyDescent="0.25">
      <c r="A93" s="149" t="s">
        <v>621</v>
      </c>
      <c r="B93" s="23"/>
      <c r="C93" s="150" t="s">
        <v>77</v>
      </c>
      <c r="D93" s="121">
        <v>2.1509999999999998</v>
      </c>
      <c r="E93" s="122">
        <v>0.25700000000000001</v>
      </c>
      <c r="F93" s="123">
        <v>1.2E-2</v>
      </c>
      <c r="G93" s="151">
        <v>12.04</v>
      </c>
      <c r="H93" s="152"/>
      <c r="I93" s="155"/>
      <c r="J93" s="31"/>
    </row>
    <row r="94" spans="1:10" ht="27.75" customHeight="1" x14ac:dyDescent="0.25">
      <c r="A94" s="149" t="s">
        <v>622</v>
      </c>
      <c r="B94" s="23"/>
      <c r="C94" s="150" t="s">
        <v>77</v>
      </c>
      <c r="D94" s="121">
        <v>2.1509999999999998</v>
      </c>
      <c r="E94" s="122">
        <v>0.25700000000000001</v>
      </c>
      <c r="F94" s="123">
        <v>1.2E-2</v>
      </c>
      <c r="G94" s="151">
        <v>35.83</v>
      </c>
      <c r="H94" s="152"/>
      <c r="I94" s="155"/>
      <c r="J94" s="31"/>
    </row>
    <row r="95" spans="1:10" ht="27.75" customHeight="1" x14ac:dyDescent="0.25">
      <c r="A95" s="149" t="s">
        <v>623</v>
      </c>
      <c r="B95" s="23"/>
      <c r="C95" s="150">
        <v>4</v>
      </c>
      <c r="D95" s="121">
        <v>2.1509999999999998</v>
      </c>
      <c r="E95" s="122">
        <v>0.25700000000000001</v>
      </c>
      <c r="F95" s="123">
        <v>1.2E-2</v>
      </c>
      <c r="G95" s="152"/>
      <c r="H95" s="152"/>
      <c r="I95" s="155"/>
      <c r="J95" s="31"/>
    </row>
    <row r="96" spans="1:10" ht="27.75" customHeight="1" x14ac:dyDescent="0.25">
      <c r="A96" s="149" t="s">
        <v>624</v>
      </c>
      <c r="B96" s="23"/>
      <c r="C96" s="150">
        <v>0</v>
      </c>
      <c r="D96" s="121">
        <v>1.6020000000000001</v>
      </c>
      <c r="E96" s="122">
        <v>0.16700000000000001</v>
      </c>
      <c r="F96" s="123">
        <v>7.0000000000000001E-3</v>
      </c>
      <c r="G96" s="151">
        <v>3.61</v>
      </c>
      <c r="H96" s="151">
        <v>0.81</v>
      </c>
      <c r="I96" s="156">
        <v>1.6</v>
      </c>
      <c r="J96" s="30">
        <v>5.5E-2</v>
      </c>
    </row>
    <row r="97" spans="1:10" ht="27.75" customHeight="1" x14ac:dyDescent="0.25">
      <c r="A97" s="149" t="s">
        <v>625</v>
      </c>
      <c r="B97" s="23"/>
      <c r="C97" s="150">
        <v>0</v>
      </c>
      <c r="D97" s="121">
        <v>1.6020000000000001</v>
      </c>
      <c r="E97" s="122">
        <v>0.16700000000000001</v>
      </c>
      <c r="F97" s="123">
        <v>7.0000000000000001E-3</v>
      </c>
      <c r="G97" s="151">
        <v>54.47</v>
      </c>
      <c r="H97" s="151">
        <v>0.81</v>
      </c>
      <c r="I97" s="156">
        <v>1.6</v>
      </c>
      <c r="J97" s="30">
        <v>5.5E-2</v>
      </c>
    </row>
    <row r="98" spans="1:10" ht="27.75" customHeight="1" x14ac:dyDescent="0.25">
      <c r="A98" s="149" t="s">
        <v>626</v>
      </c>
      <c r="B98" s="23"/>
      <c r="C98" s="150">
        <v>0</v>
      </c>
      <c r="D98" s="121">
        <v>1.6020000000000001</v>
      </c>
      <c r="E98" s="122">
        <v>0.16700000000000001</v>
      </c>
      <c r="F98" s="123">
        <v>7.0000000000000001E-3</v>
      </c>
      <c r="G98" s="151">
        <v>98.96</v>
      </c>
      <c r="H98" s="151">
        <v>0.81</v>
      </c>
      <c r="I98" s="156">
        <v>1.6</v>
      </c>
      <c r="J98" s="30">
        <v>5.5E-2</v>
      </c>
    </row>
    <row r="99" spans="1:10" ht="27.75" customHeight="1" x14ac:dyDescent="0.25">
      <c r="A99" s="149" t="s">
        <v>627</v>
      </c>
      <c r="B99" s="23"/>
      <c r="C99" s="150">
        <v>0</v>
      </c>
      <c r="D99" s="121">
        <v>1.6020000000000001</v>
      </c>
      <c r="E99" s="122">
        <v>0.16700000000000001</v>
      </c>
      <c r="F99" s="123">
        <v>7.0000000000000001E-3</v>
      </c>
      <c r="G99" s="151">
        <v>151.91999999999999</v>
      </c>
      <c r="H99" s="151">
        <v>0.81</v>
      </c>
      <c r="I99" s="156">
        <v>1.6</v>
      </c>
      <c r="J99" s="30">
        <v>5.5E-2</v>
      </c>
    </row>
    <row r="100" spans="1:10" ht="27.75" customHeight="1" x14ac:dyDescent="0.25">
      <c r="A100" s="149" t="s">
        <v>628</v>
      </c>
      <c r="B100" s="23"/>
      <c r="C100" s="150">
        <v>0</v>
      </c>
      <c r="D100" s="121">
        <v>1.6020000000000001</v>
      </c>
      <c r="E100" s="122">
        <v>0.16700000000000001</v>
      </c>
      <c r="F100" s="123">
        <v>7.0000000000000001E-3</v>
      </c>
      <c r="G100" s="151">
        <v>401.92</v>
      </c>
      <c r="H100" s="151">
        <v>0.81</v>
      </c>
      <c r="I100" s="156">
        <v>1.6</v>
      </c>
      <c r="J100" s="30">
        <v>5.5E-2</v>
      </c>
    </row>
    <row r="101" spans="1:10" ht="27.75" customHeight="1" x14ac:dyDescent="0.25">
      <c r="A101" s="149" t="s">
        <v>629</v>
      </c>
      <c r="B101" s="23"/>
      <c r="C101" s="150">
        <v>0</v>
      </c>
      <c r="D101" s="121">
        <v>1.6319999999999999</v>
      </c>
      <c r="E101" s="122">
        <v>0.12</v>
      </c>
      <c r="F101" s="123">
        <v>4.0000000000000001E-3</v>
      </c>
      <c r="G101" s="151">
        <v>12.73</v>
      </c>
      <c r="H101" s="151">
        <v>1.8</v>
      </c>
      <c r="I101" s="156">
        <v>2.4</v>
      </c>
      <c r="J101" s="30">
        <v>4.9000000000000002E-2</v>
      </c>
    </row>
    <row r="102" spans="1:10" ht="27.75" customHeight="1" x14ac:dyDescent="0.25">
      <c r="A102" s="149" t="s">
        <v>630</v>
      </c>
      <c r="B102" s="23"/>
      <c r="C102" s="150">
        <v>0</v>
      </c>
      <c r="D102" s="121">
        <v>1.6319999999999999</v>
      </c>
      <c r="E102" s="122">
        <v>0.12</v>
      </c>
      <c r="F102" s="123">
        <v>4.0000000000000001E-3</v>
      </c>
      <c r="G102" s="151">
        <v>92.33</v>
      </c>
      <c r="H102" s="151">
        <v>1.8</v>
      </c>
      <c r="I102" s="156">
        <v>2.4</v>
      </c>
      <c r="J102" s="30">
        <v>4.9000000000000002E-2</v>
      </c>
    </row>
    <row r="103" spans="1:10" ht="27.75" customHeight="1" x14ac:dyDescent="0.25">
      <c r="A103" s="149" t="s">
        <v>631</v>
      </c>
      <c r="B103" s="23"/>
      <c r="C103" s="150">
        <v>0</v>
      </c>
      <c r="D103" s="121">
        <v>1.6319999999999999</v>
      </c>
      <c r="E103" s="122">
        <v>0.12</v>
      </c>
      <c r="F103" s="123">
        <v>4.0000000000000001E-3</v>
      </c>
      <c r="G103" s="151">
        <v>161.94</v>
      </c>
      <c r="H103" s="151">
        <v>1.8</v>
      </c>
      <c r="I103" s="156">
        <v>2.4</v>
      </c>
      <c r="J103" s="30">
        <v>4.9000000000000002E-2</v>
      </c>
    </row>
    <row r="104" spans="1:10" ht="27.75" customHeight="1" x14ac:dyDescent="0.25">
      <c r="A104" s="149" t="s">
        <v>632</v>
      </c>
      <c r="B104" s="23"/>
      <c r="C104" s="150">
        <v>0</v>
      </c>
      <c r="D104" s="121">
        <v>1.6319999999999999</v>
      </c>
      <c r="E104" s="122">
        <v>0.12</v>
      </c>
      <c r="F104" s="123">
        <v>4.0000000000000001E-3</v>
      </c>
      <c r="G104" s="151">
        <v>244.83</v>
      </c>
      <c r="H104" s="151">
        <v>1.8</v>
      </c>
      <c r="I104" s="156">
        <v>2.4</v>
      </c>
      <c r="J104" s="30">
        <v>4.9000000000000002E-2</v>
      </c>
    </row>
    <row r="105" spans="1:10" ht="27.75" customHeight="1" x14ac:dyDescent="0.25">
      <c r="A105" s="149" t="s">
        <v>633</v>
      </c>
      <c r="B105" s="23"/>
      <c r="C105" s="150">
        <v>0</v>
      </c>
      <c r="D105" s="121">
        <v>1.6319999999999999</v>
      </c>
      <c r="E105" s="122">
        <v>0.12</v>
      </c>
      <c r="F105" s="123">
        <v>4.0000000000000001E-3</v>
      </c>
      <c r="G105" s="151">
        <v>636.04999999999995</v>
      </c>
      <c r="H105" s="151">
        <v>1.8</v>
      </c>
      <c r="I105" s="156">
        <v>2.4</v>
      </c>
      <c r="J105" s="30">
        <v>4.9000000000000002E-2</v>
      </c>
    </row>
    <row r="106" spans="1:10" ht="27.75" customHeight="1" x14ac:dyDescent="0.25">
      <c r="A106" s="149" t="s">
        <v>634</v>
      </c>
      <c r="B106" s="23"/>
      <c r="C106" s="150">
        <v>0</v>
      </c>
      <c r="D106" s="121">
        <v>1.4390000000000001</v>
      </c>
      <c r="E106" s="122">
        <v>9.5000000000000001E-2</v>
      </c>
      <c r="F106" s="123">
        <v>3.0000000000000001E-3</v>
      </c>
      <c r="G106" s="151">
        <v>65.27</v>
      </c>
      <c r="H106" s="151">
        <v>2.4700000000000002</v>
      </c>
      <c r="I106" s="156">
        <v>3.02</v>
      </c>
      <c r="J106" s="30">
        <v>4.2000000000000003E-2</v>
      </c>
    </row>
    <row r="107" spans="1:10" ht="27.75" customHeight="1" x14ac:dyDescent="0.25">
      <c r="A107" s="149" t="s">
        <v>635</v>
      </c>
      <c r="B107" s="23"/>
      <c r="C107" s="150">
        <v>0</v>
      </c>
      <c r="D107" s="121">
        <v>1.4390000000000001</v>
      </c>
      <c r="E107" s="122">
        <v>9.5000000000000001E-2</v>
      </c>
      <c r="F107" s="123">
        <v>3.0000000000000001E-3</v>
      </c>
      <c r="G107" s="151">
        <v>451.66</v>
      </c>
      <c r="H107" s="151">
        <v>2.4700000000000002</v>
      </c>
      <c r="I107" s="156">
        <v>3.02</v>
      </c>
      <c r="J107" s="30">
        <v>4.2000000000000003E-2</v>
      </c>
    </row>
    <row r="108" spans="1:10" ht="27.75" customHeight="1" x14ac:dyDescent="0.25">
      <c r="A108" s="149" t="s">
        <v>636</v>
      </c>
      <c r="B108" s="23"/>
      <c r="C108" s="150">
        <v>0</v>
      </c>
      <c r="D108" s="121">
        <v>1.4390000000000001</v>
      </c>
      <c r="E108" s="122">
        <v>9.5000000000000001E-2</v>
      </c>
      <c r="F108" s="123">
        <v>3.0000000000000001E-3</v>
      </c>
      <c r="G108" s="151">
        <v>1331.96</v>
      </c>
      <c r="H108" s="151">
        <v>2.4700000000000002</v>
      </c>
      <c r="I108" s="156">
        <v>3.02</v>
      </c>
      <c r="J108" s="30">
        <v>4.2000000000000003E-2</v>
      </c>
    </row>
    <row r="109" spans="1:10" ht="27.75" customHeight="1" x14ac:dyDescent="0.25">
      <c r="A109" s="149" t="s">
        <v>637</v>
      </c>
      <c r="B109" s="23"/>
      <c r="C109" s="150">
        <v>0</v>
      </c>
      <c r="D109" s="121">
        <v>1.4390000000000001</v>
      </c>
      <c r="E109" s="122">
        <v>9.5000000000000001E-2</v>
      </c>
      <c r="F109" s="123">
        <v>3.0000000000000001E-3</v>
      </c>
      <c r="G109" s="151">
        <v>2458.37</v>
      </c>
      <c r="H109" s="151">
        <v>2.4700000000000002</v>
      </c>
      <c r="I109" s="156">
        <v>3.02</v>
      </c>
      <c r="J109" s="30">
        <v>4.2000000000000003E-2</v>
      </c>
    </row>
    <row r="110" spans="1:10" ht="27.75" customHeight="1" x14ac:dyDescent="0.25">
      <c r="A110" s="149" t="s">
        <v>638</v>
      </c>
      <c r="B110" s="23"/>
      <c r="C110" s="150">
        <v>0</v>
      </c>
      <c r="D110" s="121">
        <v>1.4390000000000001</v>
      </c>
      <c r="E110" s="122">
        <v>9.5000000000000001E-2</v>
      </c>
      <c r="F110" s="123">
        <v>3.0000000000000001E-3</v>
      </c>
      <c r="G110" s="151">
        <v>7995.04</v>
      </c>
      <c r="H110" s="151">
        <v>2.4700000000000002</v>
      </c>
      <c r="I110" s="156">
        <v>3.02</v>
      </c>
      <c r="J110" s="30">
        <v>4.2000000000000003E-2</v>
      </c>
    </row>
    <row r="111" spans="1:10" ht="27.75" customHeight="1" x14ac:dyDescent="0.25">
      <c r="A111" s="149" t="s">
        <v>639</v>
      </c>
      <c r="B111" s="23"/>
      <c r="C111" s="150" t="s">
        <v>126</v>
      </c>
      <c r="D111" s="124">
        <v>3.8130000000000002</v>
      </c>
      <c r="E111" s="125">
        <v>0.91100000000000003</v>
      </c>
      <c r="F111" s="123">
        <v>0.68200000000000005</v>
      </c>
      <c r="G111" s="152"/>
      <c r="H111" s="152"/>
      <c r="I111" s="155"/>
      <c r="J111" s="31"/>
    </row>
    <row r="112" spans="1:10" ht="27.75" customHeight="1" x14ac:dyDescent="0.25">
      <c r="A112" s="149" t="s">
        <v>640</v>
      </c>
      <c r="B112" s="23"/>
      <c r="C112" s="150" t="s">
        <v>128</v>
      </c>
      <c r="D112" s="121">
        <v>-2.2370000000000001</v>
      </c>
      <c r="E112" s="122">
        <v>-0.26800000000000002</v>
      </c>
      <c r="F112" s="123">
        <v>-1.2999999999999999E-2</v>
      </c>
      <c r="G112" s="151">
        <v>0</v>
      </c>
      <c r="H112" s="152"/>
      <c r="I112" s="155"/>
      <c r="J112" s="31"/>
    </row>
    <row r="113" spans="1:10" ht="27.75" customHeight="1" x14ac:dyDescent="0.25">
      <c r="A113" s="149" t="s">
        <v>641</v>
      </c>
      <c r="B113" s="23"/>
      <c r="C113" s="150" t="s">
        <v>128</v>
      </c>
      <c r="D113" s="121">
        <v>-2.2749999999999999</v>
      </c>
      <c r="E113" s="122">
        <v>-0.251</v>
      </c>
      <c r="F113" s="123">
        <v>-1.0999999999999999E-2</v>
      </c>
      <c r="G113" s="151">
        <v>0</v>
      </c>
      <c r="H113" s="152"/>
      <c r="I113" s="155"/>
      <c r="J113" s="31"/>
    </row>
    <row r="114" spans="1:10" ht="27.75" customHeight="1" x14ac:dyDescent="0.25">
      <c r="A114" s="149" t="s">
        <v>642</v>
      </c>
      <c r="B114" s="23"/>
      <c r="C114" s="150">
        <v>0</v>
      </c>
      <c r="D114" s="121">
        <v>-2.2370000000000001</v>
      </c>
      <c r="E114" s="122">
        <v>-0.26800000000000002</v>
      </c>
      <c r="F114" s="123">
        <v>-1.2999999999999999E-2</v>
      </c>
      <c r="G114" s="151">
        <v>0</v>
      </c>
      <c r="H114" s="152"/>
      <c r="I114" s="155"/>
      <c r="J114" s="30">
        <v>8.3000000000000004E-2</v>
      </c>
    </row>
    <row r="115" spans="1:10" ht="27.75" customHeight="1" x14ac:dyDescent="0.25">
      <c r="A115" s="149" t="s">
        <v>643</v>
      </c>
      <c r="B115" s="23"/>
      <c r="C115" s="150">
        <v>0</v>
      </c>
      <c r="D115" s="121">
        <v>-2.2749999999999999</v>
      </c>
      <c r="E115" s="122">
        <v>-0.251</v>
      </c>
      <c r="F115" s="123">
        <v>-1.0999999999999999E-2</v>
      </c>
      <c r="G115" s="151">
        <v>0</v>
      </c>
      <c r="H115" s="152"/>
      <c r="I115" s="155"/>
      <c r="J115" s="30">
        <v>8.1000000000000003E-2</v>
      </c>
    </row>
    <row r="116" spans="1:10" ht="27.75" customHeight="1" x14ac:dyDescent="0.25">
      <c r="A116" s="149" t="s">
        <v>644</v>
      </c>
      <c r="B116" s="23"/>
      <c r="C116" s="150">
        <v>0</v>
      </c>
      <c r="D116" s="121">
        <v>-2.976</v>
      </c>
      <c r="E116" s="122">
        <v>-0.218</v>
      </c>
      <c r="F116" s="123">
        <v>-7.0000000000000001E-3</v>
      </c>
      <c r="G116" s="151">
        <v>220.55</v>
      </c>
      <c r="H116" s="152"/>
      <c r="I116" s="155"/>
      <c r="J116" s="30">
        <v>0.11899999999999999</v>
      </c>
    </row>
    <row r="117" spans="1:10" ht="27.75" customHeight="1" x14ac:dyDescent="0.25">
      <c r="A117" s="149" t="s">
        <v>645</v>
      </c>
      <c r="B117" s="23"/>
      <c r="C117" s="150" t="s">
        <v>70</v>
      </c>
      <c r="D117" s="121">
        <v>1.5089999999999999</v>
      </c>
      <c r="E117" s="122">
        <v>0.18099999999999999</v>
      </c>
      <c r="F117" s="123">
        <v>8.9999999999999993E-3</v>
      </c>
      <c r="G117" s="151">
        <v>11.71</v>
      </c>
      <c r="H117" s="152"/>
      <c r="I117" s="155"/>
      <c r="J117" s="31"/>
    </row>
    <row r="118" spans="1:10" ht="27.75" customHeight="1" x14ac:dyDescent="0.25">
      <c r="A118" s="149" t="s">
        <v>646</v>
      </c>
      <c r="B118" s="23"/>
      <c r="C118" s="150">
        <v>2</v>
      </c>
      <c r="D118" s="121">
        <v>1.5089999999999999</v>
      </c>
      <c r="E118" s="122">
        <v>0.18099999999999999</v>
      </c>
      <c r="F118" s="123">
        <v>8.9999999999999993E-3</v>
      </c>
      <c r="G118" s="152"/>
      <c r="H118" s="152"/>
      <c r="I118" s="155"/>
      <c r="J118" s="31"/>
    </row>
    <row r="119" spans="1:10" ht="27.75" customHeight="1" x14ac:dyDescent="0.25">
      <c r="A119" s="149" t="s">
        <v>647</v>
      </c>
      <c r="B119" s="23"/>
      <c r="C119" s="150" t="s">
        <v>77</v>
      </c>
      <c r="D119" s="121">
        <v>1.6060000000000001</v>
      </c>
      <c r="E119" s="122">
        <v>0.192</v>
      </c>
      <c r="F119" s="123">
        <v>8.9999999999999993E-3</v>
      </c>
      <c r="G119" s="151">
        <v>1.29</v>
      </c>
      <c r="H119" s="152"/>
      <c r="I119" s="155"/>
      <c r="J119" s="31"/>
    </row>
    <row r="120" spans="1:10" ht="27.75" customHeight="1" x14ac:dyDescent="0.25">
      <c r="A120" s="149" t="s">
        <v>648</v>
      </c>
      <c r="B120" s="23"/>
      <c r="C120" s="150" t="s">
        <v>77</v>
      </c>
      <c r="D120" s="121">
        <v>1.6060000000000001</v>
      </c>
      <c r="E120" s="122">
        <v>0.192</v>
      </c>
      <c r="F120" s="123">
        <v>8.9999999999999993E-3</v>
      </c>
      <c r="G120" s="151">
        <v>1.81</v>
      </c>
      <c r="H120" s="152"/>
      <c r="I120" s="155"/>
      <c r="J120" s="31"/>
    </row>
    <row r="121" spans="1:10" ht="27.75" customHeight="1" x14ac:dyDescent="0.25">
      <c r="A121" s="149" t="s">
        <v>649</v>
      </c>
      <c r="B121" s="23"/>
      <c r="C121" s="150" t="s">
        <v>77</v>
      </c>
      <c r="D121" s="121">
        <v>1.6060000000000001</v>
      </c>
      <c r="E121" s="122">
        <v>0.192</v>
      </c>
      <c r="F121" s="123">
        <v>8.9999999999999993E-3</v>
      </c>
      <c r="G121" s="151">
        <v>4.33</v>
      </c>
      <c r="H121" s="152"/>
      <c r="I121" s="155"/>
      <c r="J121" s="31"/>
    </row>
    <row r="122" spans="1:10" ht="27.75" customHeight="1" x14ac:dyDescent="0.25">
      <c r="A122" s="149" t="s">
        <v>650</v>
      </c>
      <c r="B122" s="23"/>
      <c r="C122" s="150" t="s">
        <v>77</v>
      </c>
      <c r="D122" s="121">
        <v>1.6060000000000001</v>
      </c>
      <c r="E122" s="122">
        <v>0.192</v>
      </c>
      <c r="F122" s="123">
        <v>8.9999999999999993E-3</v>
      </c>
      <c r="G122" s="151">
        <v>9</v>
      </c>
      <c r="H122" s="152"/>
      <c r="I122" s="155"/>
      <c r="J122" s="31"/>
    </row>
    <row r="123" spans="1:10" ht="27.75" customHeight="1" x14ac:dyDescent="0.25">
      <c r="A123" s="149" t="s">
        <v>651</v>
      </c>
      <c r="B123" s="23"/>
      <c r="C123" s="150" t="s">
        <v>77</v>
      </c>
      <c r="D123" s="121">
        <v>1.6060000000000001</v>
      </c>
      <c r="E123" s="122">
        <v>0.192</v>
      </c>
      <c r="F123" s="123">
        <v>8.9999999999999993E-3</v>
      </c>
      <c r="G123" s="151">
        <v>26.76</v>
      </c>
      <c r="H123" s="152"/>
      <c r="I123" s="155"/>
      <c r="J123" s="31"/>
    </row>
    <row r="124" spans="1:10" ht="27.75" customHeight="1" x14ac:dyDescent="0.25">
      <c r="A124" s="149" t="s">
        <v>652</v>
      </c>
      <c r="B124" s="23"/>
      <c r="C124" s="150">
        <v>4</v>
      </c>
      <c r="D124" s="121">
        <v>1.6060000000000001</v>
      </c>
      <c r="E124" s="122">
        <v>0.192</v>
      </c>
      <c r="F124" s="123">
        <v>8.9999999999999993E-3</v>
      </c>
      <c r="G124" s="152"/>
      <c r="H124" s="152"/>
      <c r="I124" s="155"/>
      <c r="J124" s="31"/>
    </row>
    <row r="125" spans="1:10" ht="27.75" customHeight="1" x14ac:dyDescent="0.25">
      <c r="A125" s="149" t="s">
        <v>653</v>
      </c>
      <c r="B125" s="23"/>
      <c r="C125" s="150">
        <v>0</v>
      </c>
      <c r="D125" s="121">
        <v>1.196</v>
      </c>
      <c r="E125" s="122">
        <v>0.125</v>
      </c>
      <c r="F125" s="123">
        <v>6.0000000000000001E-3</v>
      </c>
      <c r="G125" s="151">
        <v>2.71</v>
      </c>
      <c r="H125" s="151">
        <v>0.61</v>
      </c>
      <c r="I125" s="156">
        <v>1.2</v>
      </c>
      <c r="J125" s="30">
        <v>4.1000000000000002E-2</v>
      </c>
    </row>
    <row r="126" spans="1:10" ht="27.75" customHeight="1" x14ac:dyDescent="0.25">
      <c r="A126" s="149" t="s">
        <v>654</v>
      </c>
      <c r="B126" s="23"/>
      <c r="C126" s="150">
        <v>0</v>
      </c>
      <c r="D126" s="121">
        <v>1.196</v>
      </c>
      <c r="E126" s="122">
        <v>0.125</v>
      </c>
      <c r="F126" s="123">
        <v>6.0000000000000001E-3</v>
      </c>
      <c r="G126" s="151">
        <v>40.68</v>
      </c>
      <c r="H126" s="151">
        <v>0.61</v>
      </c>
      <c r="I126" s="156">
        <v>1.2</v>
      </c>
      <c r="J126" s="30">
        <v>4.1000000000000002E-2</v>
      </c>
    </row>
    <row r="127" spans="1:10" ht="27.75" customHeight="1" x14ac:dyDescent="0.25">
      <c r="A127" s="149" t="s">
        <v>655</v>
      </c>
      <c r="B127" s="23"/>
      <c r="C127" s="150">
        <v>0</v>
      </c>
      <c r="D127" s="121">
        <v>1.196</v>
      </c>
      <c r="E127" s="122">
        <v>0.125</v>
      </c>
      <c r="F127" s="123">
        <v>6.0000000000000001E-3</v>
      </c>
      <c r="G127" s="151">
        <v>73.88</v>
      </c>
      <c r="H127" s="151">
        <v>0.61</v>
      </c>
      <c r="I127" s="156">
        <v>1.2</v>
      </c>
      <c r="J127" s="30">
        <v>4.1000000000000002E-2</v>
      </c>
    </row>
    <row r="128" spans="1:10" ht="27.75" customHeight="1" x14ac:dyDescent="0.25">
      <c r="A128" s="149" t="s">
        <v>656</v>
      </c>
      <c r="B128" s="23"/>
      <c r="C128" s="150">
        <v>0</v>
      </c>
      <c r="D128" s="121">
        <v>1.196</v>
      </c>
      <c r="E128" s="122">
        <v>0.125</v>
      </c>
      <c r="F128" s="123">
        <v>6.0000000000000001E-3</v>
      </c>
      <c r="G128" s="151">
        <v>113.42</v>
      </c>
      <c r="H128" s="151">
        <v>0.61</v>
      </c>
      <c r="I128" s="156">
        <v>1.2</v>
      </c>
      <c r="J128" s="30">
        <v>4.1000000000000002E-2</v>
      </c>
    </row>
    <row r="129" spans="1:10" ht="27.75" customHeight="1" x14ac:dyDescent="0.25">
      <c r="A129" s="149" t="s">
        <v>657</v>
      </c>
      <c r="B129" s="23"/>
      <c r="C129" s="150">
        <v>0</v>
      </c>
      <c r="D129" s="121">
        <v>1.196</v>
      </c>
      <c r="E129" s="122">
        <v>0.125</v>
      </c>
      <c r="F129" s="123">
        <v>6.0000000000000001E-3</v>
      </c>
      <c r="G129" s="151">
        <v>300.04000000000002</v>
      </c>
      <c r="H129" s="151">
        <v>0.61</v>
      </c>
      <c r="I129" s="156">
        <v>1.2</v>
      </c>
      <c r="J129" s="30">
        <v>4.1000000000000002E-2</v>
      </c>
    </row>
    <row r="130" spans="1:10" ht="27.75" customHeight="1" x14ac:dyDescent="0.25">
      <c r="A130" s="149" t="s">
        <v>658</v>
      </c>
      <c r="B130" s="23"/>
      <c r="C130" s="150">
        <v>0</v>
      </c>
      <c r="D130" s="121">
        <v>1.218</v>
      </c>
      <c r="E130" s="122">
        <v>0.09</v>
      </c>
      <c r="F130" s="123">
        <v>3.0000000000000001E-3</v>
      </c>
      <c r="G130" s="151">
        <v>9.52</v>
      </c>
      <c r="H130" s="151">
        <v>1.35</v>
      </c>
      <c r="I130" s="156">
        <v>1.79</v>
      </c>
      <c r="J130" s="30">
        <v>3.5999999999999997E-2</v>
      </c>
    </row>
    <row r="131" spans="1:10" ht="27.75" customHeight="1" x14ac:dyDescent="0.25">
      <c r="A131" s="149" t="s">
        <v>659</v>
      </c>
      <c r="B131" s="23"/>
      <c r="C131" s="150">
        <v>0</v>
      </c>
      <c r="D131" s="121">
        <v>1.218</v>
      </c>
      <c r="E131" s="122">
        <v>0.09</v>
      </c>
      <c r="F131" s="123">
        <v>3.0000000000000001E-3</v>
      </c>
      <c r="G131" s="151">
        <v>68.94</v>
      </c>
      <c r="H131" s="151">
        <v>1.35</v>
      </c>
      <c r="I131" s="156">
        <v>1.79</v>
      </c>
      <c r="J131" s="30">
        <v>3.5999999999999997E-2</v>
      </c>
    </row>
    <row r="132" spans="1:10" ht="27.75" customHeight="1" x14ac:dyDescent="0.25">
      <c r="A132" s="149" t="s">
        <v>660</v>
      </c>
      <c r="B132" s="23"/>
      <c r="C132" s="150">
        <v>0</v>
      </c>
      <c r="D132" s="121">
        <v>1.218</v>
      </c>
      <c r="E132" s="122">
        <v>0.09</v>
      </c>
      <c r="F132" s="123">
        <v>3.0000000000000001E-3</v>
      </c>
      <c r="G132" s="151">
        <v>120.9</v>
      </c>
      <c r="H132" s="151">
        <v>1.35</v>
      </c>
      <c r="I132" s="156">
        <v>1.79</v>
      </c>
      <c r="J132" s="30">
        <v>3.5999999999999997E-2</v>
      </c>
    </row>
    <row r="133" spans="1:10" ht="27.75" customHeight="1" x14ac:dyDescent="0.25">
      <c r="A133" s="149" t="s">
        <v>661</v>
      </c>
      <c r="B133" s="23"/>
      <c r="C133" s="150">
        <v>0</v>
      </c>
      <c r="D133" s="121">
        <v>1.218</v>
      </c>
      <c r="E133" s="122">
        <v>0.09</v>
      </c>
      <c r="F133" s="123">
        <v>3.0000000000000001E-3</v>
      </c>
      <c r="G133" s="151">
        <v>182.78</v>
      </c>
      <c r="H133" s="151">
        <v>1.35</v>
      </c>
      <c r="I133" s="156">
        <v>1.79</v>
      </c>
      <c r="J133" s="30">
        <v>3.5999999999999997E-2</v>
      </c>
    </row>
    <row r="134" spans="1:10" ht="27.75" customHeight="1" x14ac:dyDescent="0.25">
      <c r="A134" s="149" t="s">
        <v>662</v>
      </c>
      <c r="B134" s="23"/>
      <c r="C134" s="150">
        <v>0</v>
      </c>
      <c r="D134" s="121">
        <v>1.218</v>
      </c>
      <c r="E134" s="122">
        <v>0.09</v>
      </c>
      <c r="F134" s="123">
        <v>3.0000000000000001E-3</v>
      </c>
      <c r="G134" s="151">
        <v>474.82</v>
      </c>
      <c r="H134" s="151">
        <v>1.35</v>
      </c>
      <c r="I134" s="156">
        <v>1.79</v>
      </c>
      <c r="J134" s="30">
        <v>3.5999999999999997E-2</v>
      </c>
    </row>
    <row r="135" spans="1:10" ht="27.75" customHeight="1" x14ac:dyDescent="0.25">
      <c r="A135" s="149" t="s">
        <v>663</v>
      </c>
      <c r="B135" s="23"/>
      <c r="C135" s="150">
        <v>0</v>
      </c>
      <c r="D135" s="121">
        <v>1.0740000000000001</v>
      </c>
      <c r="E135" s="122">
        <v>7.0999999999999994E-2</v>
      </c>
      <c r="F135" s="123">
        <v>2E-3</v>
      </c>
      <c r="G135" s="151">
        <v>48.74</v>
      </c>
      <c r="H135" s="151">
        <v>1.84</v>
      </c>
      <c r="I135" s="156">
        <v>2.2599999999999998</v>
      </c>
      <c r="J135" s="30">
        <v>3.1E-2</v>
      </c>
    </row>
    <row r="136" spans="1:10" ht="27.75" customHeight="1" x14ac:dyDescent="0.25">
      <c r="A136" s="149" t="s">
        <v>664</v>
      </c>
      <c r="B136" s="23"/>
      <c r="C136" s="150">
        <v>0</v>
      </c>
      <c r="D136" s="121">
        <v>1.0740000000000001</v>
      </c>
      <c r="E136" s="122">
        <v>7.0999999999999994E-2</v>
      </c>
      <c r="F136" s="123">
        <v>2E-3</v>
      </c>
      <c r="G136" s="151">
        <v>337.18</v>
      </c>
      <c r="H136" s="151">
        <v>1.84</v>
      </c>
      <c r="I136" s="156">
        <v>2.2599999999999998</v>
      </c>
      <c r="J136" s="30">
        <v>3.1E-2</v>
      </c>
    </row>
    <row r="137" spans="1:10" ht="27.75" customHeight="1" x14ac:dyDescent="0.25">
      <c r="A137" s="149" t="s">
        <v>665</v>
      </c>
      <c r="B137" s="23"/>
      <c r="C137" s="150">
        <v>0</v>
      </c>
      <c r="D137" s="121">
        <v>1.0740000000000001</v>
      </c>
      <c r="E137" s="122">
        <v>7.0999999999999994E-2</v>
      </c>
      <c r="F137" s="123">
        <v>2E-3</v>
      </c>
      <c r="G137" s="151">
        <v>994.32</v>
      </c>
      <c r="H137" s="151">
        <v>1.84</v>
      </c>
      <c r="I137" s="156">
        <v>2.2599999999999998</v>
      </c>
      <c r="J137" s="30">
        <v>3.1E-2</v>
      </c>
    </row>
    <row r="138" spans="1:10" ht="27.75" customHeight="1" x14ac:dyDescent="0.25">
      <c r="A138" s="149" t="s">
        <v>666</v>
      </c>
      <c r="B138" s="23"/>
      <c r="C138" s="150">
        <v>0</v>
      </c>
      <c r="D138" s="121">
        <v>1.0740000000000001</v>
      </c>
      <c r="E138" s="122">
        <v>7.0999999999999994E-2</v>
      </c>
      <c r="F138" s="123">
        <v>2E-3</v>
      </c>
      <c r="G138" s="151">
        <v>1835.19</v>
      </c>
      <c r="H138" s="151">
        <v>1.84</v>
      </c>
      <c r="I138" s="156">
        <v>2.2599999999999998</v>
      </c>
      <c r="J138" s="30">
        <v>3.1E-2</v>
      </c>
    </row>
    <row r="139" spans="1:10" ht="27.75" customHeight="1" x14ac:dyDescent="0.25">
      <c r="A139" s="149" t="s">
        <v>667</v>
      </c>
      <c r="B139" s="23"/>
      <c r="C139" s="150">
        <v>0</v>
      </c>
      <c r="D139" s="121">
        <v>1.0740000000000001</v>
      </c>
      <c r="E139" s="122">
        <v>7.0999999999999994E-2</v>
      </c>
      <c r="F139" s="123">
        <v>2E-3</v>
      </c>
      <c r="G139" s="151">
        <v>5968.3</v>
      </c>
      <c r="H139" s="151">
        <v>1.84</v>
      </c>
      <c r="I139" s="156">
        <v>2.2599999999999998</v>
      </c>
      <c r="J139" s="30">
        <v>3.1E-2</v>
      </c>
    </row>
    <row r="140" spans="1:10" ht="27.75" customHeight="1" x14ac:dyDescent="0.25">
      <c r="A140" s="149" t="s">
        <v>668</v>
      </c>
      <c r="B140" s="23"/>
      <c r="C140" s="150" t="s">
        <v>126</v>
      </c>
      <c r="D140" s="124">
        <v>2.8460000000000001</v>
      </c>
      <c r="E140" s="125">
        <v>0.68</v>
      </c>
      <c r="F140" s="123">
        <v>0.50900000000000001</v>
      </c>
      <c r="G140" s="152"/>
      <c r="H140" s="152"/>
      <c r="I140" s="155"/>
      <c r="J140" s="31"/>
    </row>
    <row r="141" spans="1:10" ht="27.75" customHeight="1" x14ac:dyDescent="0.25">
      <c r="A141" s="149" t="s">
        <v>669</v>
      </c>
      <c r="B141" s="23"/>
      <c r="C141" s="150" t="s">
        <v>128</v>
      </c>
      <c r="D141" s="121">
        <v>-1.67</v>
      </c>
      <c r="E141" s="122">
        <v>-0.2</v>
      </c>
      <c r="F141" s="123">
        <v>-0.01</v>
      </c>
      <c r="G141" s="151">
        <v>0</v>
      </c>
      <c r="H141" s="152"/>
      <c r="I141" s="155"/>
      <c r="J141" s="31"/>
    </row>
    <row r="142" spans="1:10" ht="27.75" customHeight="1" x14ac:dyDescent="0.25">
      <c r="A142" s="149" t="s">
        <v>670</v>
      </c>
      <c r="B142" s="23"/>
      <c r="C142" s="150" t="s">
        <v>128</v>
      </c>
      <c r="D142" s="121">
        <v>-1.698</v>
      </c>
      <c r="E142" s="122">
        <v>-0.187</v>
      </c>
      <c r="F142" s="123">
        <v>-8.9999999999999993E-3</v>
      </c>
      <c r="G142" s="151">
        <v>0</v>
      </c>
      <c r="H142" s="152"/>
      <c r="I142" s="155"/>
      <c r="J142" s="31"/>
    </row>
    <row r="143" spans="1:10" ht="27.75" customHeight="1" x14ac:dyDescent="0.25">
      <c r="A143" s="149" t="s">
        <v>671</v>
      </c>
      <c r="B143" s="23"/>
      <c r="C143" s="150">
        <v>0</v>
      </c>
      <c r="D143" s="121">
        <v>-1.67</v>
      </c>
      <c r="E143" s="122">
        <v>-0.2</v>
      </c>
      <c r="F143" s="123">
        <v>-0.01</v>
      </c>
      <c r="G143" s="151">
        <v>0</v>
      </c>
      <c r="H143" s="152"/>
      <c r="I143" s="155"/>
      <c r="J143" s="30">
        <v>6.2E-2</v>
      </c>
    </row>
    <row r="144" spans="1:10" ht="27.75" customHeight="1" x14ac:dyDescent="0.25">
      <c r="A144" s="149" t="s">
        <v>672</v>
      </c>
      <c r="B144" s="23"/>
      <c r="C144" s="150">
        <v>0</v>
      </c>
      <c r="D144" s="121">
        <v>-1.698</v>
      </c>
      <c r="E144" s="122">
        <v>-0.187</v>
      </c>
      <c r="F144" s="123">
        <v>-8.9999999999999993E-3</v>
      </c>
      <c r="G144" s="151">
        <v>0</v>
      </c>
      <c r="H144" s="152"/>
      <c r="I144" s="155"/>
      <c r="J144" s="30">
        <v>0.06</v>
      </c>
    </row>
    <row r="145" spans="1:10" ht="27.75" customHeight="1" x14ac:dyDescent="0.25">
      <c r="A145" s="149" t="s">
        <v>673</v>
      </c>
      <c r="B145" s="23"/>
      <c r="C145" s="150">
        <v>0</v>
      </c>
      <c r="D145" s="121">
        <v>-2.2210000000000001</v>
      </c>
      <c r="E145" s="122">
        <v>-0.16300000000000001</v>
      </c>
      <c r="F145" s="123">
        <v>-5.0000000000000001E-3</v>
      </c>
      <c r="G145" s="151">
        <v>164.64</v>
      </c>
      <c r="H145" s="152"/>
      <c r="I145" s="155"/>
      <c r="J145" s="30">
        <v>8.8999999999999996E-2</v>
      </c>
    </row>
    <row r="146" spans="1:10" ht="27.75" customHeight="1" x14ac:dyDescent="0.25">
      <c r="A146" s="149" t="s">
        <v>674</v>
      </c>
      <c r="B146" s="23"/>
      <c r="C146" s="150" t="s">
        <v>70</v>
      </c>
      <c r="D146" s="121">
        <v>1.089</v>
      </c>
      <c r="E146" s="122">
        <v>0.13</v>
      </c>
      <c r="F146" s="123">
        <v>6.0000000000000001E-3</v>
      </c>
      <c r="G146" s="151">
        <v>11.07</v>
      </c>
      <c r="H146" s="152"/>
      <c r="I146" s="155"/>
      <c r="J146" s="31"/>
    </row>
    <row r="147" spans="1:10" ht="27.75" customHeight="1" x14ac:dyDescent="0.25">
      <c r="A147" s="149" t="s">
        <v>675</v>
      </c>
      <c r="B147" s="23"/>
      <c r="C147" s="150">
        <v>2</v>
      </c>
      <c r="D147" s="121">
        <v>1.089</v>
      </c>
      <c r="E147" s="122">
        <v>0.13</v>
      </c>
      <c r="F147" s="123">
        <v>6.0000000000000001E-3</v>
      </c>
      <c r="G147" s="152"/>
      <c r="H147" s="152"/>
      <c r="I147" s="155"/>
      <c r="J147" s="31"/>
    </row>
    <row r="148" spans="1:10" ht="27.75" customHeight="1" x14ac:dyDescent="0.25">
      <c r="A148" s="149" t="s">
        <v>676</v>
      </c>
      <c r="B148" s="23"/>
      <c r="C148" s="150" t="s">
        <v>77</v>
      </c>
      <c r="D148" s="121">
        <v>1.159</v>
      </c>
      <c r="E148" s="122">
        <v>0.13900000000000001</v>
      </c>
      <c r="F148" s="123">
        <v>7.0000000000000001E-3</v>
      </c>
      <c r="G148" s="151">
        <v>0.94</v>
      </c>
      <c r="H148" s="152"/>
      <c r="I148" s="155"/>
      <c r="J148" s="31"/>
    </row>
    <row r="149" spans="1:10" ht="27.75" customHeight="1" x14ac:dyDescent="0.25">
      <c r="A149" s="149" t="s">
        <v>677</v>
      </c>
      <c r="B149" s="23"/>
      <c r="C149" s="150" t="s">
        <v>77</v>
      </c>
      <c r="D149" s="121">
        <v>1.159</v>
      </c>
      <c r="E149" s="122">
        <v>0.13900000000000001</v>
      </c>
      <c r="F149" s="123">
        <v>7.0000000000000001E-3</v>
      </c>
      <c r="G149" s="151">
        <v>1.32</v>
      </c>
      <c r="H149" s="152"/>
      <c r="I149" s="155"/>
      <c r="J149" s="31"/>
    </row>
    <row r="150" spans="1:10" ht="27.75" customHeight="1" x14ac:dyDescent="0.25">
      <c r="A150" s="149" t="s">
        <v>678</v>
      </c>
      <c r="B150" s="23"/>
      <c r="C150" s="150" t="s">
        <v>77</v>
      </c>
      <c r="D150" s="121">
        <v>1.159</v>
      </c>
      <c r="E150" s="122">
        <v>0.13900000000000001</v>
      </c>
      <c r="F150" s="123">
        <v>7.0000000000000001E-3</v>
      </c>
      <c r="G150" s="151">
        <v>3.14</v>
      </c>
      <c r="H150" s="152"/>
      <c r="I150" s="155"/>
      <c r="J150" s="31"/>
    </row>
    <row r="151" spans="1:10" ht="27.75" customHeight="1" x14ac:dyDescent="0.25">
      <c r="A151" s="149" t="s">
        <v>679</v>
      </c>
      <c r="B151" s="23"/>
      <c r="C151" s="150" t="s">
        <v>77</v>
      </c>
      <c r="D151" s="121">
        <v>1.159</v>
      </c>
      <c r="E151" s="122">
        <v>0.13900000000000001</v>
      </c>
      <c r="F151" s="123">
        <v>7.0000000000000001E-3</v>
      </c>
      <c r="G151" s="151">
        <v>6.51</v>
      </c>
      <c r="H151" s="152"/>
      <c r="I151" s="155"/>
      <c r="J151" s="31"/>
    </row>
    <row r="152" spans="1:10" ht="27.75" customHeight="1" x14ac:dyDescent="0.25">
      <c r="A152" s="149" t="s">
        <v>680</v>
      </c>
      <c r="B152" s="23"/>
      <c r="C152" s="150" t="s">
        <v>77</v>
      </c>
      <c r="D152" s="121">
        <v>1.159</v>
      </c>
      <c r="E152" s="122">
        <v>0.13900000000000001</v>
      </c>
      <c r="F152" s="123">
        <v>7.0000000000000001E-3</v>
      </c>
      <c r="G152" s="151">
        <v>19.329999999999998</v>
      </c>
      <c r="H152" s="152"/>
      <c r="I152" s="155"/>
      <c r="J152" s="31"/>
    </row>
    <row r="153" spans="1:10" ht="27.75" customHeight="1" x14ac:dyDescent="0.25">
      <c r="A153" s="149" t="s">
        <v>681</v>
      </c>
      <c r="B153" s="23"/>
      <c r="C153" s="150">
        <v>4</v>
      </c>
      <c r="D153" s="121">
        <v>1.159</v>
      </c>
      <c r="E153" s="122">
        <v>0.13900000000000001</v>
      </c>
      <c r="F153" s="123">
        <v>7.0000000000000001E-3</v>
      </c>
      <c r="G153" s="152"/>
      <c r="H153" s="152"/>
      <c r="I153" s="155"/>
      <c r="J153" s="31"/>
    </row>
    <row r="154" spans="1:10" ht="27.75" customHeight="1" x14ac:dyDescent="0.25">
      <c r="A154" s="149" t="s">
        <v>682</v>
      </c>
      <c r="B154" s="23"/>
      <c r="C154" s="150">
        <v>0</v>
      </c>
      <c r="D154" s="121">
        <v>0.86299999999999999</v>
      </c>
      <c r="E154" s="122">
        <v>0.09</v>
      </c>
      <c r="F154" s="123">
        <v>4.0000000000000001E-3</v>
      </c>
      <c r="G154" s="151">
        <v>1.97</v>
      </c>
      <c r="H154" s="151">
        <v>0.44</v>
      </c>
      <c r="I154" s="156">
        <v>0.86</v>
      </c>
      <c r="J154" s="30">
        <v>2.9000000000000001E-2</v>
      </c>
    </row>
    <row r="155" spans="1:10" ht="27.75" customHeight="1" x14ac:dyDescent="0.25">
      <c r="A155" s="149" t="s">
        <v>683</v>
      </c>
      <c r="B155" s="23"/>
      <c r="C155" s="150">
        <v>0</v>
      </c>
      <c r="D155" s="121">
        <v>0.86299999999999999</v>
      </c>
      <c r="E155" s="122">
        <v>0.09</v>
      </c>
      <c r="F155" s="123">
        <v>4.0000000000000001E-3</v>
      </c>
      <c r="G155" s="151">
        <v>29.38</v>
      </c>
      <c r="H155" s="151">
        <v>0.44</v>
      </c>
      <c r="I155" s="156">
        <v>0.86</v>
      </c>
      <c r="J155" s="30">
        <v>2.9000000000000001E-2</v>
      </c>
    </row>
    <row r="156" spans="1:10" ht="27.75" customHeight="1" x14ac:dyDescent="0.25">
      <c r="A156" s="149" t="s">
        <v>684</v>
      </c>
      <c r="B156" s="23"/>
      <c r="C156" s="150">
        <v>0</v>
      </c>
      <c r="D156" s="121">
        <v>0.86299999999999999</v>
      </c>
      <c r="E156" s="122">
        <v>0.09</v>
      </c>
      <c r="F156" s="123">
        <v>4.0000000000000001E-3</v>
      </c>
      <c r="G156" s="151">
        <v>53.35</v>
      </c>
      <c r="H156" s="151">
        <v>0.44</v>
      </c>
      <c r="I156" s="156">
        <v>0.86</v>
      </c>
      <c r="J156" s="30">
        <v>2.9000000000000001E-2</v>
      </c>
    </row>
    <row r="157" spans="1:10" ht="27.75" customHeight="1" x14ac:dyDescent="0.25">
      <c r="A157" s="149" t="s">
        <v>685</v>
      </c>
      <c r="B157" s="23"/>
      <c r="C157" s="150">
        <v>0</v>
      </c>
      <c r="D157" s="121">
        <v>0.86299999999999999</v>
      </c>
      <c r="E157" s="122">
        <v>0.09</v>
      </c>
      <c r="F157" s="123">
        <v>4.0000000000000001E-3</v>
      </c>
      <c r="G157" s="151">
        <v>81.89</v>
      </c>
      <c r="H157" s="151">
        <v>0.44</v>
      </c>
      <c r="I157" s="156">
        <v>0.86</v>
      </c>
      <c r="J157" s="30">
        <v>2.9000000000000001E-2</v>
      </c>
    </row>
    <row r="158" spans="1:10" ht="27.75" customHeight="1" x14ac:dyDescent="0.25">
      <c r="A158" s="149" t="s">
        <v>686</v>
      </c>
      <c r="B158" s="23"/>
      <c r="C158" s="150">
        <v>0</v>
      </c>
      <c r="D158" s="121">
        <v>0.86299999999999999</v>
      </c>
      <c r="E158" s="122">
        <v>0.09</v>
      </c>
      <c r="F158" s="123">
        <v>4.0000000000000001E-3</v>
      </c>
      <c r="G158" s="151">
        <v>216.6</v>
      </c>
      <c r="H158" s="151">
        <v>0.44</v>
      </c>
      <c r="I158" s="156">
        <v>0.86</v>
      </c>
      <c r="J158" s="30">
        <v>2.9000000000000001E-2</v>
      </c>
    </row>
    <row r="159" spans="1:10" ht="27.75" customHeight="1" x14ac:dyDescent="0.25">
      <c r="A159" s="149" t="s">
        <v>687</v>
      </c>
      <c r="B159" s="23"/>
      <c r="C159" s="150">
        <v>0</v>
      </c>
      <c r="D159" s="121">
        <v>0.88</v>
      </c>
      <c r="E159" s="122">
        <v>6.5000000000000002E-2</v>
      </c>
      <c r="F159" s="123">
        <v>2E-3</v>
      </c>
      <c r="G159" s="151">
        <v>6.88</v>
      </c>
      <c r="H159" s="151">
        <v>0.97</v>
      </c>
      <c r="I159" s="156">
        <v>1.29</v>
      </c>
      <c r="J159" s="30">
        <v>2.5999999999999999E-2</v>
      </c>
    </row>
    <row r="160" spans="1:10" ht="27.75" customHeight="1" x14ac:dyDescent="0.25">
      <c r="A160" s="149" t="s">
        <v>688</v>
      </c>
      <c r="B160" s="23"/>
      <c r="C160" s="150">
        <v>0</v>
      </c>
      <c r="D160" s="121">
        <v>0.88</v>
      </c>
      <c r="E160" s="122">
        <v>6.5000000000000002E-2</v>
      </c>
      <c r="F160" s="123">
        <v>2E-3</v>
      </c>
      <c r="G160" s="151">
        <v>49.78</v>
      </c>
      <c r="H160" s="151">
        <v>0.97</v>
      </c>
      <c r="I160" s="156">
        <v>1.29</v>
      </c>
      <c r="J160" s="30">
        <v>2.5999999999999999E-2</v>
      </c>
    </row>
    <row r="161" spans="1:10" ht="27.75" customHeight="1" x14ac:dyDescent="0.25">
      <c r="A161" s="149" t="s">
        <v>689</v>
      </c>
      <c r="B161" s="23"/>
      <c r="C161" s="150">
        <v>0</v>
      </c>
      <c r="D161" s="121">
        <v>0.88</v>
      </c>
      <c r="E161" s="122">
        <v>6.5000000000000002E-2</v>
      </c>
      <c r="F161" s="123">
        <v>2E-3</v>
      </c>
      <c r="G161" s="151">
        <v>87.29</v>
      </c>
      <c r="H161" s="151">
        <v>0.97</v>
      </c>
      <c r="I161" s="156">
        <v>1.29</v>
      </c>
      <c r="J161" s="30">
        <v>2.5999999999999999E-2</v>
      </c>
    </row>
    <row r="162" spans="1:10" ht="27.75" customHeight="1" x14ac:dyDescent="0.25">
      <c r="A162" s="149" t="s">
        <v>690</v>
      </c>
      <c r="B162" s="23"/>
      <c r="C162" s="150">
        <v>0</v>
      </c>
      <c r="D162" s="121">
        <v>0.88</v>
      </c>
      <c r="E162" s="122">
        <v>6.5000000000000002E-2</v>
      </c>
      <c r="F162" s="123">
        <v>2E-3</v>
      </c>
      <c r="G162" s="151">
        <v>131.94999999999999</v>
      </c>
      <c r="H162" s="151">
        <v>0.97</v>
      </c>
      <c r="I162" s="156">
        <v>1.29</v>
      </c>
      <c r="J162" s="30">
        <v>2.5999999999999999E-2</v>
      </c>
    </row>
    <row r="163" spans="1:10" ht="27.75" customHeight="1" x14ac:dyDescent="0.25">
      <c r="A163" s="149" t="s">
        <v>691</v>
      </c>
      <c r="B163" s="23"/>
      <c r="C163" s="150">
        <v>0</v>
      </c>
      <c r="D163" s="121">
        <v>0.88</v>
      </c>
      <c r="E163" s="122">
        <v>6.5000000000000002E-2</v>
      </c>
      <c r="F163" s="123">
        <v>2E-3</v>
      </c>
      <c r="G163" s="151">
        <v>342.77</v>
      </c>
      <c r="H163" s="151">
        <v>0.97</v>
      </c>
      <c r="I163" s="156">
        <v>1.29</v>
      </c>
      <c r="J163" s="30">
        <v>2.5999999999999999E-2</v>
      </c>
    </row>
    <row r="164" spans="1:10" ht="27.75" customHeight="1" x14ac:dyDescent="0.25">
      <c r="A164" s="149" t="s">
        <v>692</v>
      </c>
      <c r="B164" s="23"/>
      <c r="C164" s="150">
        <v>0</v>
      </c>
      <c r="D164" s="121">
        <v>0.77500000000000002</v>
      </c>
      <c r="E164" s="122">
        <v>5.0999999999999997E-2</v>
      </c>
      <c r="F164" s="123">
        <v>1E-3</v>
      </c>
      <c r="G164" s="151">
        <v>35.200000000000003</v>
      </c>
      <c r="H164" s="151">
        <v>1.33</v>
      </c>
      <c r="I164" s="156">
        <v>1.63</v>
      </c>
      <c r="J164" s="30">
        <v>2.1999999999999999E-2</v>
      </c>
    </row>
    <row r="165" spans="1:10" ht="27.75" customHeight="1" x14ac:dyDescent="0.25">
      <c r="A165" s="149" t="s">
        <v>693</v>
      </c>
      <c r="B165" s="23"/>
      <c r="C165" s="150">
        <v>0</v>
      </c>
      <c r="D165" s="121">
        <v>0.77500000000000002</v>
      </c>
      <c r="E165" s="122">
        <v>5.0999999999999997E-2</v>
      </c>
      <c r="F165" s="123">
        <v>1E-3</v>
      </c>
      <c r="G165" s="151">
        <v>243.41</v>
      </c>
      <c r="H165" s="151">
        <v>1.33</v>
      </c>
      <c r="I165" s="156">
        <v>1.63</v>
      </c>
      <c r="J165" s="30">
        <v>2.1999999999999999E-2</v>
      </c>
    </row>
    <row r="166" spans="1:10" ht="27.75" customHeight="1" x14ac:dyDescent="0.25">
      <c r="A166" s="149" t="s">
        <v>694</v>
      </c>
      <c r="B166" s="23"/>
      <c r="C166" s="150">
        <v>0</v>
      </c>
      <c r="D166" s="121">
        <v>0.77500000000000002</v>
      </c>
      <c r="E166" s="122">
        <v>5.0999999999999997E-2</v>
      </c>
      <c r="F166" s="123">
        <v>1E-3</v>
      </c>
      <c r="G166" s="151">
        <v>717.77</v>
      </c>
      <c r="H166" s="151">
        <v>1.33</v>
      </c>
      <c r="I166" s="156">
        <v>1.63</v>
      </c>
      <c r="J166" s="30">
        <v>2.1999999999999999E-2</v>
      </c>
    </row>
    <row r="167" spans="1:10" ht="27.75" customHeight="1" x14ac:dyDescent="0.25">
      <c r="A167" s="149" t="s">
        <v>695</v>
      </c>
      <c r="B167" s="23"/>
      <c r="C167" s="150">
        <v>0</v>
      </c>
      <c r="D167" s="121">
        <v>0.77500000000000002</v>
      </c>
      <c r="E167" s="122">
        <v>5.0999999999999997E-2</v>
      </c>
      <c r="F167" s="123">
        <v>1E-3</v>
      </c>
      <c r="G167" s="151">
        <v>1324.76</v>
      </c>
      <c r="H167" s="151">
        <v>1.33</v>
      </c>
      <c r="I167" s="156">
        <v>1.63</v>
      </c>
      <c r="J167" s="30">
        <v>2.1999999999999999E-2</v>
      </c>
    </row>
    <row r="168" spans="1:10" ht="27.75" customHeight="1" x14ac:dyDescent="0.25">
      <c r="A168" s="149" t="s">
        <v>696</v>
      </c>
      <c r="B168" s="23"/>
      <c r="C168" s="150">
        <v>0</v>
      </c>
      <c r="D168" s="121">
        <v>0.77500000000000002</v>
      </c>
      <c r="E168" s="122">
        <v>5.0999999999999997E-2</v>
      </c>
      <c r="F168" s="123">
        <v>1E-3</v>
      </c>
      <c r="G168" s="151">
        <v>4308.28</v>
      </c>
      <c r="H168" s="151">
        <v>1.33</v>
      </c>
      <c r="I168" s="156">
        <v>1.63</v>
      </c>
      <c r="J168" s="30">
        <v>2.1999999999999999E-2</v>
      </c>
    </row>
    <row r="169" spans="1:10" ht="27.75" customHeight="1" x14ac:dyDescent="0.25">
      <c r="A169" s="149" t="s">
        <v>697</v>
      </c>
      <c r="B169" s="23"/>
      <c r="C169" s="150" t="s">
        <v>126</v>
      </c>
      <c r="D169" s="124">
        <v>2.0550000000000002</v>
      </c>
      <c r="E169" s="125">
        <v>0.49099999999999999</v>
      </c>
      <c r="F169" s="123">
        <v>0.36699999999999999</v>
      </c>
      <c r="G169" s="152"/>
      <c r="H169" s="152"/>
      <c r="I169" s="155"/>
      <c r="J169" s="31"/>
    </row>
    <row r="170" spans="1:10" ht="27.75" customHeight="1" x14ac:dyDescent="0.25">
      <c r="A170" s="149" t="s">
        <v>698</v>
      </c>
      <c r="B170" s="23"/>
      <c r="C170" s="150" t="s">
        <v>128</v>
      </c>
      <c r="D170" s="121">
        <v>-1.2050000000000001</v>
      </c>
      <c r="E170" s="122">
        <v>-0.14399999999999999</v>
      </c>
      <c r="F170" s="123">
        <v>-7.0000000000000001E-3</v>
      </c>
      <c r="G170" s="151">
        <v>0</v>
      </c>
      <c r="H170" s="152"/>
      <c r="I170" s="155"/>
      <c r="J170" s="31"/>
    </row>
    <row r="171" spans="1:10" ht="27.75" customHeight="1" x14ac:dyDescent="0.25">
      <c r="A171" s="149" t="s">
        <v>699</v>
      </c>
      <c r="B171" s="23"/>
      <c r="C171" s="150" t="s">
        <v>128</v>
      </c>
      <c r="D171" s="121">
        <v>-1.226</v>
      </c>
      <c r="E171" s="122">
        <v>-0.13500000000000001</v>
      </c>
      <c r="F171" s="123">
        <v>-6.0000000000000001E-3</v>
      </c>
      <c r="G171" s="151">
        <v>0</v>
      </c>
      <c r="H171" s="152"/>
      <c r="I171" s="155"/>
      <c r="J171" s="31"/>
    </row>
    <row r="172" spans="1:10" ht="27.75" customHeight="1" x14ac:dyDescent="0.25">
      <c r="A172" s="149" t="s">
        <v>700</v>
      </c>
      <c r="B172" s="23"/>
      <c r="C172" s="150">
        <v>0</v>
      </c>
      <c r="D172" s="121">
        <v>-1.2050000000000001</v>
      </c>
      <c r="E172" s="122">
        <v>-0.14399999999999999</v>
      </c>
      <c r="F172" s="123">
        <v>-7.0000000000000001E-3</v>
      </c>
      <c r="G172" s="151">
        <v>0</v>
      </c>
      <c r="H172" s="152"/>
      <c r="I172" s="155"/>
      <c r="J172" s="30">
        <v>4.4999999999999998E-2</v>
      </c>
    </row>
    <row r="173" spans="1:10" ht="27.75" customHeight="1" x14ac:dyDescent="0.25">
      <c r="A173" s="149" t="s">
        <v>701</v>
      </c>
      <c r="B173" s="23"/>
      <c r="C173" s="150">
        <v>0</v>
      </c>
      <c r="D173" s="121">
        <v>-1.226</v>
      </c>
      <c r="E173" s="122">
        <v>-0.13500000000000001</v>
      </c>
      <c r="F173" s="123">
        <v>-6.0000000000000001E-3</v>
      </c>
      <c r="G173" s="151">
        <v>0</v>
      </c>
      <c r="H173" s="152"/>
      <c r="I173" s="155"/>
      <c r="J173" s="30">
        <v>4.2999999999999997E-2</v>
      </c>
    </row>
    <row r="174" spans="1:10" ht="27.75" customHeight="1" x14ac:dyDescent="0.25">
      <c r="A174" s="149" t="s">
        <v>702</v>
      </c>
      <c r="B174" s="23"/>
      <c r="C174" s="150">
        <v>0</v>
      </c>
      <c r="D174" s="121">
        <v>-1.6040000000000001</v>
      </c>
      <c r="E174" s="122">
        <v>-0.11799999999999999</v>
      </c>
      <c r="F174" s="123">
        <v>-4.0000000000000001E-3</v>
      </c>
      <c r="G174" s="151">
        <v>118.85</v>
      </c>
      <c r="H174" s="152"/>
      <c r="I174" s="155"/>
      <c r="J174" s="30">
        <v>6.4000000000000001E-2</v>
      </c>
    </row>
    <row r="175" spans="1:10" ht="27.75" customHeight="1" x14ac:dyDescent="0.25">
      <c r="A175" s="149" t="s">
        <v>703</v>
      </c>
      <c r="B175" s="23"/>
      <c r="C175" s="150" t="s">
        <v>70</v>
      </c>
      <c r="D175" s="121">
        <v>0.30199999999999999</v>
      </c>
      <c r="E175" s="122">
        <v>3.5999999999999997E-2</v>
      </c>
      <c r="F175" s="123">
        <v>2E-3</v>
      </c>
      <c r="G175" s="151">
        <v>9.8699999999999992</v>
      </c>
      <c r="H175" s="152"/>
      <c r="I175" s="155"/>
      <c r="J175" s="31"/>
    </row>
    <row r="176" spans="1:10" ht="27.75" customHeight="1" x14ac:dyDescent="0.25">
      <c r="A176" s="149" t="s">
        <v>704</v>
      </c>
      <c r="B176" s="23"/>
      <c r="C176" s="150">
        <v>2</v>
      </c>
      <c r="D176" s="121">
        <v>0.30199999999999999</v>
      </c>
      <c r="E176" s="122">
        <v>3.5999999999999997E-2</v>
      </c>
      <c r="F176" s="123">
        <v>2E-3</v>
      </c>
      <c r="G176" s="152"/>
      <c r="H176" s="152"/>
      <c r="I176" s="155"/>
      <c r="J176" s="31"/>
    </row>
    <row r="177" spans="1:10" ht="27.75" customHeight="1" x14ac:dyDescent="0.25">
      <c r="A177" s="149" t="s">
        <v>705</v>
      </c>
      <c r="B177" s="23"/>
      <c r="C177" s="150" t="s">
        <v>77</v>
      </c>
      <c r="D177" s="121">
        <v>0.32100000000000001</v>
      </c>
      <c r="E177" s="122">
        <v>3.7999999999999999E-2</v>
      </c>
      <c r="F177" s="123">
        <v>2E-3</v>
      </c>
      <c r="G177" s="151">
        <v>0.3</v>
      </c>
      <c r="H177" s="152"/>
      <c r="I177" s="155"/>
      <c r="J177" s="31"/>
    </row>
    <row r="178" spans="1:10" ht="27.75" customHeight="1" x14ac:dyDescent="0.25">
      <c r="A178" s="149" t="s">
        <v>706</v>
      </c>
      <c r="B178" s="23"/>
      <c r="C178" s="150" t="s">
        <v>77</v>
      </c>
      <c r="D178" s="121">
        <v>0.32100000000000001</v>
      </c>
      <c r="E178" s="122">
        <v>3.7999999999999999E-2</v>
      </c>
      <c r="F178" s="123">
        <v>2E-3</v>
      </c>
      <c r="G178" s="151">
        <v>0.4</v>
      </c>
      <c r="H178" s="152"/>
      <c r="I178" s="155"/>
      <c r="J178" s="31"/>
    </row>
    <row r="179" spans="1:10" ht="27.75" customHeight="1" x14ac:dyDescent="0.25">
      <c r="A179" s="149" t="s">
        <v>707</v>
      </c>
      <c r="B179" s="23"/>
      <c r="C179" s="150" t="s">
        <v>77</v>
      </c>
      <c r="D179" s="121">
        <v>0.32100000000000001</v>
      </c>
      <c r="E179" s="122">
        <v>3.7999999999999999E-2</v>
      </c>
      <c r="F179" s="123">
        <v>2E-3</v>
      </c>
      <c r="G179" s="151">
        <v>0.91</v>
      </c>
      <c r="H179" s="152"/>
      <c r="I179" s="155"/>
      <c r="J179" s="31"/>
    </row>
    <row r="180" spans="1:10" ht="27.75" customHeight="1" x14ac:dyDescent="0.25">
      <c r="A180" s="149" t="s">
        <v>708</v>
      </c>
      <c r="B180" s="23"/>
      <c r="C180" s="150" t="s">
        <v>77</v>
      </c>
      <c r="D180" s="121">
        <v>0.32100000000000001</v>
      </c>
      <c r="E180" s="122">
        <v>3.7999999999999999E-2</v>
      </c>
      <c r="F180" s="123">
        <v>2E-3</v>
      </c>
      <c r="G180" s="151">
        <v>1.84</v>
      </c>
      <c r="H180" s="152"/>
      <c r="I180" s="155"/>
      <c r="J180" s="31"/>
    </row>
    <row r="181" spans="1:10" ht="27.75" customHeight="1" x14ac:dyDescent="0.25">
      <c r="A181" s="149" t="s">
        <v>709</v>
      </c>
      <c r="B181" s="23"/>
      <c r="C181" s="150" t="s">
        <v>77</v>
      </c>
      <c r="D181" s="121">
        <v>0.32100000000000001</v>
      </c>
      <c r="E181" s="122">
        <v>3.7999999999999999E-2</v>
      </c>
      <c r="F181" s="123">
        <v>2E-3</v>
      </c>
      <c r="G181" s="151">
        <v>5.39</v>
      </c>
      <c r="H181" s="152"/>
      <c r="I181" s="155"/>
      <c r="J181" s="31"/>
    </row>
    <row r="182" spans="1:10" ht="27.75" customHeight="1" x14ac:dyDescent="0.25">
      <c r="A182" s="149" t="s">
        <v>710</v>
      </c>
      <c r="B182" s="23"/>
      <c r="C182" s="150">
        <v>4</v>
      </c>
      <c r="D182" s="121">
        <v>0.32100000000000001</v>
      </c>
      <c r="E182" s="122">
        <v>3.7999999999999999E-2</v>
      </c>
      <c r="F182" s="123">
        <v>2E-3</v>
      </c>
      <c r="G182" s="152"/>
      <c r="H182" s="152"/>
      <c r="I182" s="155"/>
      <c r="J182" s="31"/>
    </row>
    <row r="183" spans="1:10" ht="27.75" customHeight="1" x14ac:dyDescent="0.25">
      <c r="A183" s="149" t="s">
        <v>711</v>
      </c>
      <c r="B183" s="23"/>
      <c r="C183" s="150">
        <v>0</v>
      </c>
      <c r="D183" s="121">
        <v>0.23899999999999999</v>
      </c>
      <c r="E183" s="122">
        <v>2.5000000000000001E-2</v>
      </c>
      <c r="F183" s="123">
        <v>1E-3</v>
      </c>
      <c r="G183" s="151">
        <v>0.57999999999999996</v>
      </c>
      <c r="H183" s="151">
        <v>0.12</v>
      </c>
      <c r="I183" s="156">
        <v>0.24</v>
      </c>
      <c r="J183" s="30">
        <v>8.0000000000000002E-3</v>
      </c>
    </row>
    <row r="184" spans="1:10" ht="27.75" customHeight="1" x14ac:dyDescent="0.25">
      <c r="A184" s="149" t="s">
        <v>712</v>
      </c>
      <c r="B184" s="23"/>
      <c r="C184" s="150">
        <v>0</v>
      </c>
      <c r="D184" s="121">
        <v>0.23899999999999999</v>
      </c>
      <c r="E184" s="122">
        <v>2.5000000000000001E-2</v>
      </c>
      <c r="F184" s="123">
        <v>1E-3</v>
      </c>
      <c r="G184" s="151">
        <v>8.17</v>
      </c>
      <c r="H184" s="151">
        <v>0.12</v>
      </c>
      <c r="I184" s="156">
        <v>0.24</v>
      </c>
      <c r="J184" s="30">
        <v>8.0000000000000002E-3</v>
      </c>
    </row>
    <row r="185" spans="1:10" ht="27.75" customHeight="1" x14ac:dyDescent="0.25">
      <c r="A185" s="149" t="s">
        <v>713</v>
      </c>
      <c r="B185" s="23"/>
      <c r="C185" s="150">
        <v>0</v>
      </c>
      <c r="D185" s="121">
        <v>0.23899999999999999</v>
      </c>
      <c r="E185" s="122">
        <v>2.5000000000000001E-2</v>
      </c>
      <c r="F185" s="123">
        <v>1E-3</v>
      </c>
      <c r="G185" s="151">
        <v>14.81</v>
      </c>
      <c r="H185" s="151">
        <v>0.12</v>
      </c>
      <c r="I185" s="156">
        <v>0.24</v>
      </c>
      <c r="J185" s="30">
        <v>8.0000000000000002E-3</v>
      </c>
    </row>
    <row r="186" spans="1:10" ht="27.75" customHeight="1" x14ac:dyDescent="0.25">
      <c r="A186" s="149" t="s">
        <v>714</v>
      </c>
      <c r="B186" s="23"/>
      <c r="C186" s="150">
        <v>0</v>
      </c>
      <c r="D186" s="121">
        <v>0.23899999999999999</v>
      </c>
      <c r="E186" s="122">
        <v>2.5000000000000001E-2</v>
      </c>
      <c r="F186" s="123">
        <v>1E-3</v>
      </c>
      <c r="G186" s="151">
        <v>22.71</v>
      </c>
      <c r="H186" s="151">
        <v>0.12</v>
      </c>
      <c r="I186" s="156">
        <v>0.24</v>
      </c>
      <c r="J186" s="30">
        <v>8.0000000000000002E-3</v>
      </c>
    </row>
    <row r="187" spans="1:10" ht="27.75" customHeight="1" x14ac:dyDescent="0.25">
      <c r="A187" s="149" t="s">
        <v>715</v>
      </c>
      <c r="B187" s="23"/>
      <c r="C187" s="150">
        <v>0</v>
      </c>
      <c r="D187" s="121">
        <v>0.23899999999999999</v>
      </c>
      <c r="E187" s="122">
        <v>2.5000000000000001E-2</v>
      </c>
      <c r="F187" s="123">
        <v>1E-3</v>
      </c>
      <c r="G187" s="151">
        <v>60.01</v>
      </c>
      <c r="H187" s="151">
        <v>0.12</v>
      </c>
      <c r="I187" s="156">
        <v>0.24</v>
      </c>
      <c r="J187" s="30">
        <v>8.0000000000000002E-3</v>
      </c>
    </row>
    <row r="188" spans="1:10" ht="27.75" customHeight="1" x14ac:dyDescent="0.25">
      <c r="A188" s="149" t="s">
        <v>716</v>
      </c>
      <c r="B188" s="23"/>
      <c r="C188" s="150">
        <v>0</v>
      </c>
      <c r="D188" s="121">
        <v>0.24399999999999999</v>
      </c>
      <c r="E188" s="122">
        <v>1.7999999999999999E-2</v>
      </c>
      <c r="F188" s="123">
        <v>1E-3</v>
      </c>
      <c r="G188" s="151">
        <v>1.94</v>
      </c>
      <c r="H188" s="151">
        <v>0.27</v>
      </c>
      <c r="I188" s="156">
        <v>0.36</v>
      </c>
      <c r="J188" s="30">
        <v>7.0000000000000001E-3</v>
      </c>
    </row>
    <row r="189" spans="1:10" ht="27.75" customHeight="1" x14ac:dyDescent="0.25">
      <c r="A189" s="149" t="s">
        <v>717</v>
      </c>
      <c r="B189" s="23"/>
      <c r="C189" s="150">
        <v>0</v>
      </c>
      <c r="D189" s="121">
        <v>0.24399999999999999</v>
      </c>
      <c r="E189" s="122">
        <v>1.7999999999999999E-2</v>
      </c>
      <c r="F189" s="123">
        <v>1E-3</v>
      </c>
      <c r="G189" s="151">
        <v>13.82</v>
      </c>
      <c r="H189" s="151">
        <v>0.27</v>
      </c>
      <c r="I189" s="156">
        <v>0.36</v>
      </c>
      <c r="J189" s="30">
        <v>7.0000000000000001E-3</v>
      </c>
    </row>
    <row r="190" spans="1:10" ht="27.75" customHeight="1" x14ac:dyDescent="0.25">
      <c r="A190" s="149" t="s">
        <v>718</v>
      </c>
      <c r="B190" s="23"/>
      <c r="C190" s="150">
        <v>0</v>
      </c>
      <c r="D190" s="121">
        <v>0.24399999999999999</v>
      </c>
      <c r="E190" s="122">
        <v>1.7999999999999999E-2</v>
      </c>
      <c r="F190" s="123">
        <v>1E-3</v>
      </c>
      <c r="G190" s="151">
        <v>24.21</v>
      </c>
      <c r="H190" s="151">
        <v>0.27</v>
      </c>
      <c r="I190" s="156">
        <v>0.36</v>
      </c>
      <c r="J190" s="30">
        <v>7.0000000000000001E-3</v>
      </c>
    </row>
    <row r="191" spans="1:10" ht="27.75" customHeight="1" x14ac:dyDescent="0.25">
      <c r="A191" s="149" t="s">
        <v>719</v>
      </c>
      <c r="B191" s="23"/>
      <c r="C191" s="150">
        <v>0</v>
      </c>
      <c r="D191" s="121">
        <v>0.24399999999999999</v>
      </c>
      <c r="E191" s="122">
        <v>1.7999999999999999E-2</v>
      </c>
      <c r="F191" s="123">
        <v>1E-3</v>
      </c>
      <c r="G191" s="151">
        <v>36.57</v>
      </c>
      <c r="H191" s="151">
        <v>0.27</v>
      </c>
      <c r="I191" s="156">
        <v>0.36</v>
      </c>
      <c r="J191" s="30">
        <v>7.0000000000000001E-3</v>
      </c>
    </row>
    <row r="192" spans="1:10" ht="27.75" customHeight="1" x14ac:dyDescent="0.25">
      <c r="A192" s="149" t="s">
        <v>720</v>
      </c>
      <c r="B192" s="23"/>
      <c r="C192" s="150">
        <v>0</v>
      </c>
      <c r="D192" s="121">
        <v>0.24399999999999999</v>
      </c>
      <c r="E192" s="122">
        <v>1.7999999999999999E-2</v>
      </c>
      <c r="F192" s="123">
        <v>1E-3</v>
      </c>
      <c r="G192" s="151">
        <v>94.94</v>
      </c>
      <c r="H192" s="151">
        <v>0.27</v>
      </c>
      <c r="I192" s="156">
        <v>0.36</v>
      </c>
      <c r="J192" s="30">
        <v>7.0000000000000001E-3</v>
      </c>
    </row>
    <row r="193" spans="1:10" ht="27.75" customHeight="1" x14ac:dyDescent="0.25">
      <c r="A193" s="149" t="s">
        <v>721</v>
      </c>
      <c r="B193" s="23"/>
      <c r="C193" s="150">
        <v>0</v>
      </c>
      <c r="D193" s="121">
        <v>0.215</v>
      </c>
      <c r="E193" s="122">
        <v>1.4E-2</v>
      </c>
      <c r="F193" s="123">
        <v>0</v>
      </c>
      <c r="G193" s="151">
        <v>9.7799999999999994</v>
      </c>
      <c r="H193" s="151">
        <v>0.37</v>
      </c>
      <c r="I193" s="156">
        <v>0.45</v>
      </c>
      <c r="J193" s="30">
        <v>6.0000000000000001E-3</v>
      </c>
    </row>
    <row r="194" spans="1:10" ht="27.75" customHeight="1" x14ac:dyDescent="0.25">
      <c r="A194" s="149" t="s">
        <v>722</v>
      </c>
      <c r="B194" s="23"/>
      <c r="C194" s="150">
        <v>0</v>
      </c>
      <c r="D194" s="121">
        <v>0.215</v>
      </c>
      <c r="E194" s="122">
        <v>1.4E-2</v>
      </c>
      <c r="F194" s="123">
        <v>0</v>
      </c>
      <c r="G194" s="151">
        <v>67.430000000000007</v>
      </c>
      <c r="H194" s="151">
        <v>0.37</v>
      </c>
      <c r="I194" s="156">
        <v>0.45</v>
      </c>
      <c r="J194" s="30">
        <v>6.0000000000000001E-3</v>
      </c>
    </row>
    <row r="195" spans="1:10" ht="27.75" customHeight="1" x14ac:dyDescent="0.25">
      <c r="A195" s="149" t="s">
        <v>723</v>
      </c>
      <c r="B195" s="23"/>
      <c r="C195" s="150">
        <v>0</v>
      </c>
      <c r="D195" s="121">
        <v>0.215</v>
      </c>
      <c r="E195" s="122">
        <v>1.4E-2</v>
      </c>
      <c r="F195" s="123">
        <v>0</v>
      </c>
      <c r="G195" s="151">
        <v>198.77</v>
      </c>
      <c r="H195" s="151">
        <v>0.37</v>
      </c>
      <c r="I195" s="156">
        <v>0.45</v>
      </c>
      <c r="J195" s="30">
        <v>6.0000000000000001E-3</v>
      </c>
    </row>
    <row r="196" spans="1:10" ht="27.75" customHeight="1" x14ac:dyDescent="0.25">
      <c r="A196" s="149" t="s">
        <v>724</v>
      </c>
      <c r="B196" s="23"/>
      <c r="C196" s="150">
        <v>0</v>
      </c>
      <c r="D196" s="121">
        <v>0.215</v>
      </c>
      <c r="E196" s="122">
        <v>1.4E-2</v>
      </c>
      <c r="F196" s="123">
        <v>0</v>
      </c>
      <c r="G196" s="151">
        <v>366.83</v>
      </c>
      <c r="H196" s="151">
        <v>0.37</v>
      </c>
      <c r="I196" s="156">
        <v>0.45</v>
      </c>
      <c r="J196" s="30">
        <v>6.0000000000000001E-3</v>
      </c>
    </row>
    <row r="197" spans="1:10" ht="27.75" customHeight="1" x14ac:dyDescent="0.25">
      <c r="A197" s="149" t="s">
        <v>725</v>
      </c>
      <c r="B197" s="23"/>
      <c r="C197" s="150">
        <v>0</v>
      </c>
      <c r="D197" s="121">
        <v>0.215</v>
      </c>
      <c r="E197" s="122">
        <v>1.4E-2</v>
      </c>
      <c r="F197" s="123">
        <v>0</v>
      </c>
      <c r="G197" s="151">
        <v>1192.9100000000001</v>
      </c>
      <c r="H197" s="151">
        <v>0.37</v>
      </c>
      <c r="I197" s="156">
        <v>0.45</v>
      </c>
      <c r="J197" s="30">
        <v>6.0000000000000001E-3</v>
      </c>
    </row>
    <row r="198" spans="1:10" ht="27.75" customHeight="1" x14ac:dyDescent="0.25">
      <c r="A198" s="149" t="s">
        <v>726</v>
      </c>
      <c r="B198" s="23"/>
      <c r="C198" s="150" t="s">
        <v>126</v>
      </c>
      <c r="D198" s="124">
        <v>0.56899999999999995</v>
      </c>
      <c r="E198" s="125">
        <v>0.13600000000000001</v>
      </c>
      <c r="F198" s="123">
        <v>0.10199999999999999</v>
      </c>
      <c r="G198" s="152"/>
      <c r="H198" s="152"/>
      <c r="I198" s="155"/>
      <c r="J198" s="31"/>
    </row>
    <row r="199" spans="1:10" ht="27.75" customHeight="1" x14ac:dyDescent="0.25">
      <c r="A199" s="149" t="s">
        <v>727</v>
      </c>
      <c r="B199" s="23"/>
      <c r="C199" s="150" t="s">
        <v>128</v>
      </c>
      <c r="D199" s="121">
        <v>-0.33400000000000002</v>
      </c>
      <c r="E199" s="122">
        <v>-0.04</v>
      </c>
      <c r="F199" s="123">
        <v>-2E-3</v>
      </c>
      <c r="G199" s="151">
        <v>0</v>
      </c>
      <c r="H199" s="152"/>
      <c r="I199" s="155"/>
      <c r="J199" s="31"/>
    </row>
    <row r="200" spans="1:10" ht="27.75" customHeight="1" x14ac:dyDescent="0.25">
      <c r="A200" s="149" t="s">
        <v>728</v>
      </c>
      <c r="B200" s="23"/>
      <c r="C200" s="150" t="s">
        <v>128</v>
      </c>
      <c r="D200" s="121">
        <v>-0.33900000000000002</v>
      </c>
      <c r="E200" s="122">
        <v>-3.6999999999999998E-2</v>
      </c>
      <c r="F200" s="123">
        <v>-2E-3</v>
      </c>
      <c r="G200" s="151">
        <v>0</v>
      </c>
      <c r="H200" s="152"/>
      <c r="I200" s="155"/>
      <c r="J200" s="31"/>
    </row>
    <row r="201" spans="1:10" ht="27.75" customHeight="1" x14ac:dyDescent="0.25">
      <c r="A201" s="149" t="s">
        <v>729</v>
      </c>
      <c r="B201" s="23"/>
      <c r="C201" s="150">
        <v>0</v>
      </c>
      <c r="D201" s="121">
        <v>-0.33400000000000002</v>
      </c>
      <c r="E201" s="122">
        <v>-0.04</v>
      </c>
      <c r="F201" s="123">
        <v>-2E-3</v>
      </c>
      <c r="G201" s="151">
        <v>0</v>
      </c>
      <c r="H201" s="152"/>
      <c r="I201" s="155"/>
      <c r="J201" s="30">
        <v>1.2E-2</v>
      </c>
    </row>
    <row r="202" spans="1:10" ht="27.75" customHeight="1" x14ac:dyDescent="0.25">
      <c r="A202" s="149" t="s">
        <v>730</v>
      </c>
      <c r="B202" s="23"/>
      <c r="C202" s="150">
        <v>0</v>
      </c>
      <c r="D202" s="121">
        <v>-0.33900000000000002</v>
      </c>
      <c r="E202" s="122">
        <v>-3.6999999999999998E-2</v>
      </c>
      <c r="F202" s="123">
        <v>-2E-3</v>
      </c>
      <c r="G202" s="151">
        <v>0</v>
      </c>
      <c r="H202" s="152"/>
      <c r="I202" s="155"/>
      <c r="J202" s="30">
        <v>1.2E-2</v>
      </c>
    </row>
    <row r="203" spans="1:10" ht="27.75" customHeight="1" x14ac:dyDescent="0.25">
      <c r="A203" s="149" t="s">
        <v>731</v>
      </c>
      <c r="B203" s="23"/>
      <c r="C203" s="150">
        <v>0</v>
      </c>
      <c r="D203" s="121">
        <v>-0.44400000000000001</v>
      </c>
      <c r="E203" s="122">
        <v>-3.3000000000000002E-2</v>
      </c>
      <c r="F203" s="123">
        <v>-1E-3</v>
      </c>
      <c r="G203" s="151">
        <v>32.909999999999997</v>
      </c>
      <c r="H203" s="152"/>
      <c r="I203" s="155"/>
      <c r="J203" s="30">
        <v>1.7999999999999999E-2</v>
      </c>
    </row>
  </sheetData>
  <sheetProtection formatCells="0" formatColumns="0" formatRows="0" sort="0" autoFilter="0"/>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F10:G10"/>
    <mergeCell ref="H10:J10"/>
    <mergeCell ref="F9:G9"/>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43"/>
  <sheetViews>
    <sheetView showGridLines="0" zoomScale="70" zoomScaleNormal="70" zoomScaleSheetLayoutView="100" workbookViewId="0">
      <selection activeCell="F3" sqref="F3"/>
    </sheetView>
  </sheetViews>
  <sheetFormatPr defaultRowHeight="12.5" x14ac:dyDescent="0.25"/>
  <cols>
    <col min="1" max="6" width="24" customWidth="1"/>
  </cols>
  <sheetData>
    <row r="1" spans="1:6" ht="27.75" customHeight="1" x14ac:dyDescent="0.25">
      <c r="A1" s="180" t="s">
        <v>35</v>
      </c>
    </row>
    <row r="2" spans="1:6" ht="44.25" customHeight="1" x14ac:dyDescent="0.25">
      <c r="A2" s="276" t="s">
        <v>732</v>
      </c>
      <c r="B2" s="277"/>
      <c r="C2" s="277"/>
      <c r="D2" s="277"/>
      <c r="E2" s="277"/>
    </row>
    <row r="3" spans="1:6" ht="47.25" customHeight="1" x14ac:dyDescent="0.25">
      <c r="A3" s="235" t="str">
        <f>Overview!B4&amp; " - LLFs for year beginning "&amp;Overview!D4</f>
        <v>Southern Electric Power Distribution plc - LLFs for year beginning 1 April 2022</v>
      </c>
      <c r="B3" s="235"/>
      <c r="C3" s="235"/>
      <c r="D3" s="235"/>
      <c r="E3" s="235"/>
    </row>
    <row r="4" spans="1:6" ht="19.5" customHeight="1" x14ac:dyDescent="0.25">
      <c r="A4" s="278" t="s">
        <v>38</v>
      </c>
      <c r="B4" s="17" t="s">
        <v>733</v>
      </c>
      <c r="C4" s="17" t="s">
        <v>734</v>
      </c>
      <c r="D4" s="17" t="s">
        <v>735</v>
      </c>
      <c r="E4" s="17" t="s">
        <v>736</v>
      </c>
    </row>
    <row r="5" spans="1:6" ht="19.5" customHeight="1" x14ac:dyDescent="0.25">
      <c r="A5" s="279"/>
      <c r="B5" s="17" t="s">
        <v>737</v>
      </c>
      <c r="C5" s="17" t="s">
        <v>738</v>
      </c>
      <c r="D5" s="17" t="s">
        <v>739</v>
      </c>
      <c r="E5" s="17" t="s">
        <v>740</v>
      </c>
    </row>
    <row r="6" spans="1:6" ht="45" customHeight="1" x14ac:dyDescent="0.25">
      <c r="A6" s="176" t="s">
        <v>741</v>
      </c>
      <c r="B6" s="19" t="s">
        <v>742</v>
      </c>
      <c r="C6" s="19" t="s">
        <v>743</v>
      </c>
      <c r="D6" s="19" t="s">
        <v>744</v>
      </c>
      <c r="E6" s="19" t="s">
        <v>745</v>
      </c>
    </row>
    <row r="7" spans="1:6" ht="52" x14ac:dyDescent="0.25">
      <c r="A7" s="176" t="s">
        <v>746</v>
      </c>
      <c r="B7" s="174"/>
      <c r="C7" s="174"/>
      <c r="D7" s="18" t="s">
        <v>747</v>
      </c>
      <c r="E7" s="19" t="s">
        <v>745</v>
      </c>
    </row>
    <row r="8" spans="1:6" ht="15.65" customHeight="1" x14ac:dyDescent="0.25">
      <c r="A8" s="176" t="s">
        <v>55</v>
      </c>
      <c r="B8" s="231" t="s">
        <v>56</v>
      </c>
      <c r="C8" s="232"/>
      <c r="D8" s="232"/>
      <c r="E8" s="233"/>
    </row>
    <row r="9" spans="1:6" ht="25.5" customHeight="1" x14ac:dyDescent="0.25"/>
    <row r="10" spans="1:6" ht="13" x14ac:dyDescent="0.25">
      <c r="A10" s="11"/>
      <c r="B10" s="10"/>
      <c r="C10" s="10"/>
      <c r="D10" s="10"/>
      <c r="E10" s="10"/>
    </row>
    <row r="11" spans="1:6" x14ac:dyDescent="0.25">
      <c r="B11" s="10"/>
      <c r="C11" s="10"/>
      <c r="D11" s="10"/>
      <c r="E11" s="10"/>
    </row>
    <row r="12" spans="1:6" ht="22.5" customHeight="1" x14ac:dyDescent="0.25">
      <c r="A12" s="240" t="s">
        <v>748</v>
      </c>
      <c r="B12" s="280"/>
      <c r="C12" s="280"/>
      <c r="D12" s="280"/>
      <c r="E12" s="280"/>
      <c r="F12" s="241"/>
    </row>
    <row r="13" spans="1:6" ht="22.5" customHeight="1" x14ac:dyDescent="0.25">
      <c r="A13" s="240" t="s">
        <v>749</v>
      </c>
      <c r="B13" s="280"/>
      <c r="C13" s="280"/>
      <c r="D13" s="280"/>
      <c r="E13" s="280"/>
      <c r="F13" s="241"/>
    </row>
    <row r="14" spans="1:6" ht="33" customHeight="1" x14ac:dyDescent="0.25">
      <c r="A14" s="17" t="s">
        <v>750</v>
      </c>
      <c r="B14" s="17" t="s">
        <v>733</v>
      </c>
      <c r="C14" s="17" t="s">
        <v>734</v>
      </c>
      <c r="D14" s="17" t="s">
        <v>735</v>
      </c>
      <c r="E14" s="17" t="s">
        <v>736</v>
      </c>
      <c r="F14" s="17" t="s">
        <v>751</v>
      </c>
    </row>
    <row r="15" spans="1:6" ht="96" customHeight="1" x14ac:dyDescent="0.25">
      <c r="A15" s="68" t="s">
        <v>752</v>
      </c>
      <c r="B15" s="199">
        <v>1.0880000000000001</v>
      </c>
      <c r="C15" s="199">
        <v>1.081</v>
      </c>
      <c r="D15" s="199">
        <v>1.0740000000000001</v>
      </c>
      <c r="E15" s="199">
        <v>1.07</v>
      </c>
      <c r="F15" s="191" t="s">
        <v>753</v>
      </c>
    </row>
    <row r="16" spans="1:6" ht="41.25" customHeight="1" x14ac:dyDescent="0.25">
      <c r="A16" s="68" t="s">
        <v>754</v>
      </c>
      <c r="B16" s="199">
        <v>1.044</v>
      </c>
      <c r="C16" s="199">
        <v>1.0429999999999999</v>
      </c>
      <c r="D16" s="199">
        <v>1.0429999999999999</v>
      </c>
      <c r="E16" s="199">
        <v>1.046</v>
      </c>
      <c r="F16" s="191" t="s">
        <v>755</v>
      </c>
    </row>
    <row r="17" spans="1:6" ht="42" customHeight="1" x14ac:dyDescent="0.25">
      <c r="A17" s="68" t="s">
        <v>756</v>
      </c>
      <c r="B17" s="199">
        <v>1.0289999999999999</v>
      </c>
      <c r="C17" s="199">
        <v>1.026</v>
      </c>
      <c r="D17" s="199">
        <v>1.0229999999999999</v>
      </c>
      <c r="E17" s="199">
        <v>1.0209999999999999</v>
      </c>
      <c r="F17" s="191" t="s">
        <v>757</v>
      </c>
    </row>
    <row r="18" spans="1:6" ht="50.25" customHeight="1" x14ac:dyDescent="0.25">
      <c r="A18" s="68" t="s">
        <v>758</v>
      </c>
      <c r="B18" s="199">
        <v>1.02</v>
      </c>
      <c r="C18" s="199">
        <v>1.018</v>
      </c>
      <c r="D18" s="199">
        <v>1.0169999999999999</v>
      </c>
      <c r="E18" s="199">
        <v>1.016</v>
      </c>
      <c r="F18" s="191" t="s">
        <v>759</v>
      </c>
    </row>
    <row r="19" spans="1:6" x14ac:dyDescent="0.25">
      <c r="A19" s="68" t="s">
        <v>760</v>
      </c>
      <c r="B19" s="199">
        <v>1.014</v>
      </c>
      <c r="C19" s="199">
        <v>1.0129999999999999</v>
      </c>
      <c r="D19" s="199">
        <v>1.0109999999999999</v>
      </c>
      <c r="E19" s="199">
        <v>1.01</v>
      </c>
      <c r="F19" s="191" t="s">
        <v>761</v>
      </c>
    </row>
    <row r="20" spans="1:6" x14ac:dyDescent="0.25">
      <c r="A20" s="68" t="s">
        <v>762</v>
      </c>
      <c r="B20" s="199">
        <v>1.008</v>
      </c>
      <c r="C20" s="199">
        <v>1.0069999999999999</v>
      </c>
      <c r="D20" s="199">
        <v>1.0069999999999999</v>
      </c>
      <c r="E20" s="199">
        <v>1.0069999999999999</v>
      </c>
      <c r="F20" s="191" t="s">
        <v>763</v>
      </c>
    </row>
    <row r="21" spans="1:6" x14ac:dyDescent="0.25">
      <c r="A21" s="68" t="s">
        <v>764</v>
      </c>
      <c r="B21" s="199">
        <v>1.004</v>
      </c>
      <c r="C21" s="199">
        <v>1.004</v>
      </c>
      <c r="D21" s="199">
        <v>1.0029999999999999</v>
      </c>
      <c r="E21" s="199">
        <v>1.0029999999999999</v>
      </c>
      <c r="F21" s="191" t="s">
        <v>765</v>
      </c>
    </row>
    <row r="23" spans="1:6" ht="22.5" customHeight="1" x14ac:dyDescent="0.3">
      <c r="A23" s="273" t="s">
        <v>766</v>
      </c>
      <c r="B23" s="274"/>
      <c r="C23" s="274"/>
      <c r="D23" s="274"/>
      <c r="E23" s="274"/>
      <c r="F23" s="275"/>
    </row>
    <row r="24" spans="1:6" ht="22.5" customHeight="1" x14ac:dyDescent="0.3">
      <c r="A24" s="273" t="s">
        <v>767</v>
      </c>
      <c r="B24" s="274"/>
      <c r="C24" s="274"/>
      <c r="D24" s="274"/>
      <c r="E24" s="274"/>
      <c r="F24" s="275"/>
    </row>
    <row r="25" spans="1:6" ht="33" customHeight="1" x14ac:dyDescent="0.25">
      <c r="A25" s="197" t="s">
        <v>768</v>
      </c>
      <c r="B25" s="198" t="s">
        <v>733</v>
      </c>
      <c r="C25" s="198" t="s">
        <v>734</v>
      </c>
      <c r="D25" s="198" t="s">
        <v>735</v>
      </c>
      <c r="E25" s="198" t="s">
        <v>736</v>
      </c>
      <c r="F25" s="198" t="s">
        <v>751</v>
      </c>
    </row>
    <row r="26" spans="1:6" ht="22.5" customHeight="1" x14ac:dyDescent="0.25">
      <c r="A26" s="194" t="s">
        <v>158</v>
      </c>
      <c r="B26" s="196">
        <v>1.02</v>
      </c>
      <c r="C26" s="196">
        <v>1.018</v>
      </c>
      <c r="D26" s="196">
        <v>1.0169999999999999</v>
      </c>
      <c r="E26" s="196">
        <v>1.016</v>
      </c>
      <c r="F26" s="195">
        <v>700</v>
      </c>
    </row>
    <row r="27" spans="1:6" ht="22.5" customHeight="1" x14ac:dyDescent="0.25">
      <c r="A27" s="194" t="s">
        <v>159</v>
      </c>
      <c r="B27" s="196">
        <v>1.02</v>
      </c>
      <c r="C27" s="196">
        <v>1.018</v>
      </c>
      <c r="D27" s="196">
        <v>1.0169999999999999</v>
      </c>
      <c r="E27" s="196">
        <v>1.016</v>
      </c>
      <c r="F27" s="195">
        <v>701</v>
      </c>
    </row>
    <row r="28" spans="1:6" ht="22.5" customHeight="1" x14ac:dyDescent="0.25">
      <c r="A28" s="194" t="s">
        <v>160</v>
      </c>
      <c r="B28" s="196">
        <v>1.02</v>
      </c>
      <c r="C28" s="196">
        <v>1.018</v>
      </c>
      <c r="D28" s="196">
        <v>1.0169999999999999</v>
      </c>
      <c r="E28" s="196">
        <v>1.016</v>
      </c>
      <c r="F28" s="195">
        <v>702</v>
      </c>
    </row>
    <row r="29" spans="1:6" ht="22.5" customHeight="1" x14ac:dyDescent="0.25">
      <c r="A29" s="194" t="s">
        <v>161</v>
      </c>
      <c r="B29" s="196">
        <v>1.02</v>
      </c>
      <c r="C29" s="196">
        <v>1.018</v>
      </c>
      <c r="D29" s="196">
        <v>1.0169999999999999</v>
      </c>
      <c r="E29" s="196">
        <v>1.016</v>
      </c>
      <c r="F29" s="195">
        <v>704</v>
      </c>
    </row>
    <row r="30" spans="1:6" ht="22.5" customHeight="1" x14ac:dyDescent="0.25">
      <c r="A30" s="194" t="s">
        <v>162</v>
      </c>
      <c r="B30" s="196">
        <v>1.02</v>
      </c>
      <c r="C30" s="196">
        <v>1.018</v>
      </c>
      <c r="D30" s="196">
        <v>1.0169999999999999</v>
      </c>
      <c r="E30" s="196">
        <v>1.016</v>
      </c>
      <c r="F30" s="195">
        <v>706</v>
      </c>
    </row>
    <row r="31" spans="1:6" ht="18.75" customHeight="1" x14ac:dyDescent="0.25">
      <c r="A31" s="194" t="s">
        <v>163</v>
      </c>
      <c r="B31" s="196">
        <v>1.02</v>
      </c>
      <c r="C31" s="196">
        <v>1.018</v>
      </c>
      <c r="D31" s="196">
        <v>1.0169999999999999</v>
      </c>
      <c r="E31" s="196">
        <v>1.016</v>
      </c>
      <c r="F31" s="195">
        <v>707</v>
      </c>
    </row>
    <row r="32" spans="1:6" ht="22.5" customHeight="1" x14ac:dyDescent="0.25">
      <c r="A32" s="194" t="s">
        <v>164</v>
      </c>
      <c r="B32" s="196">
        <v>1.02</v>
      </c>
      <c r="C32" s="196">
        <v>1.018</v>
      </c>
      <c r="D32" s="196">
        <v>1.0169999999999999</v>
      </c>
      <c r="E32" s="196">
        <v>1.016</v>
      </c>
      <c r="F32" s="195">
        <v>708</v>
      </c>
    </row>
    <row r="33" spans="1:6" ht="22.5" customHeight="1" x14ac:dyDescent="0.25">
      <c r="A33" s="194" t="s">
        <v>165</v>
      </c>
      <c r="B33" s="196">
        <v>1.02</v>
      </c>
      <c r="C33" s="196">
        <v>1.018</v>
      </c>
      <c r="D33" s="196">
        <v>1.0169999999999999</v>
      </c>
      <c r="E33" s="196">
        <v>1.016</v>
      </c>
      <c r="F33" s="195">
        <v>709</v>
      </c>
    </row>
    <row r="34" spans="1:6" ht="33" customHeight="1" x14ac:dyDescent="0.25">
      <c r="A34" s="194" t="s">
        <v>168</v>
      </c>
      <c r="B34" s="196">
        <v>1.02</v>
      </c>
      <c r="C34" s="196">
        <v>1.018</v>
      </c>
      <c r="D34" s="196">
        <v>1.0169999999999999</v>
      </c>
      <c r="E34" s="196">
        <v>1.016</v>
      </c>
      <c r="F34" s="195">
        <v>710</v>
      </c>
    </row>
    <row r="35" spans="1:6" ht="22.5" customHeight="1" x14ac:dyDescent="0.25">
      <c r="A35" s="194" t="s">
        <v>169</v>
      </c>
      <c r="B35" s="196">
        <v>1.02</v>
      </c>
      <c r="C35" s="196">
        <v>1.018</v>
      </c>
      <c r="D35" s="196">
        <v>1.0169999999999999</v>
      </c>
      <c r="E35" s="196">
        <v>1.016</v>
      </c>
      <c r="F35" s="195">
        <v>711</v>
      </c>
    </row>
    <row r="36" spans="1:6" ht="22.5" customHeight="1" x14ac:dyDescent="0.25">
      <c r="A36" s="194" t="s">
        <v>170</v>
      </c>
      <c r="B36" s="196">
        <v>1.02</v>
      </c>
      <c r="C36" s="196">
        <v>1.018</v>
      </c>
      <c r="D36" s="196">
        <v>1.0169999999999999</v>
      </c>
      <c r="E36" s="196">
        <v>1.016</v>
      </c>
      <c r="F36" s="195">
        <v>712</v>
      </c>
    </row>
    <row r="37" spans="1:6" ht="22.5" customHeight="1" x14ac:dyDescent="0.25">
      <c r="A37" s="194" t="s">
        <v>171</v>
      </c>
      <c r="B37" s="196">
        <v>1.02</v>
      </c>
      <c r="C37" s="196">
        <v>1.018</v>
      </c>
      <c r="D37" s="196">
        <v>1.0169999999999999</v>
      </c>
      <c r="E37" s="196">
        <v>1.016</v>
      </c>
      <c r="F37" s="195">
        <v>713</v>
      </c>
    </row>
    <row r="38" spans="1:6" ht="22.5" customHeight="1" x14ac:dyDescent="0.25">
      <c r="A38" s="194" t="s">
        <v>172</v>
      </c>
      <c r="B38" s="196">
        <v>1.02</v>
      </c>
      <c r="C38" s="196">
        <v>1.018</v>
      </c>
      <c r="D38" s="196">
        <v>1.0169999999999999</v>
      </c>
      <c r="E38" s="196">
        <v>1.016</v>
      </c>
      <c r="F38" s="195">
        <v>714</v>
      </c>
    </row>
    <row r="39" spans="1:6" ht="22.5" customHeight="1" x14ac:dyDescent="0.25">
      <c r="A39" s="194" t="s">
        <v>173</v>
      </c>
      <c r="B39" s="196">
        <v>1.02</v>
      </c>
      <c r="C39" s="196">
        <v>1.018</v>
      </c>
      <c r="D39" s="196">
        <v>1.0169999999999999</v>
      </c>
      <c r="E39" s="196">
        <v>1.016</v>
      </c>
      <c r="F39" s="195">
        <v>715</v>
      </c>
    </row>
    <row r="40" spans="1:6" x14ac:dyDescent="0.25">
      <c r="A40" s="194" t="s">
        <v>174</v>
      </c>
      <c r="B40" s="196">
        <v>1.02</v>
      </c>
      <c r="C40" s="196">
        <v>1.018</v>
      </c>
      <c r="D40" s="196">
        <v>1.0169999999999999</v>
      </c>
      <c r="E40" s="196">
        <v>1.016</v>
      </c>
      <c r="F40" s="195">
        <v>716</v>
      </c>
    </row>
    <row r="41" spans="1:6" x14ac:dyDescent="0.25">
      <c r="A41" s="194" t="s">
        <v>175</v>
      </c>
      <c r="B41" s="196">
        <v>1.02</v>
      </c>
      <c r="C41" s="196">
        <v>1.018</v>
      </c>
      <c r="D41" s="196">
        <v>1.0169999999999999</v>
      </c>
      <c r="E41" s="196">
        <v>1.016</v>
      </c>
      <c r="F41" s="195">
        <v>717</v>
      </c>
    </row>
    <row r="42" spans="1:6" x14ac:dyDescent="0.25">
      <c r="A42" s="194" t="s">
        <v>176</v>
      </c>
      <c r="B42" s="196">
        <v>1.02</v>
      </c>
      <c r="C42" s="196">
        <v>1.018</v>
      </c>
      <c r="D42" s="196">
        <v>1.0169999999999999</v>
      </c>
      <c r="E42" s="196">
        <v>1.016</v>
      </c>
      <c r="F42" s="195">
        <v>718</v>
      </c>
    </row>
    <row r="43" spans="1:6" x14ac:dyDescent="0.25">
      <c r="A43" s="194" t="s">
        <v>177</v>
      </c>
      <c r="B43" s="196">
        <v>1.02</v>
      </c>
      <c r="C43" s="196">
        <v>1.018</v>
      </c>
      <c r="D43" s="196">
        <v>1.0169999999999999</v>
      </c>
      <c r="E43" s="196">
        <v>1.016</v>
      </c>
      <c r="F43" s="195">
        <v>719</v>
      </c>
    </row>
    <row r="44" spans="1:6" x14ac:dyDescent="0.25">
      <c r="A44" s="194" t="s">
        <v>178</v>
      </c>
      <c r="B44" s="196">
        <v>1.0029999999999999</v>
      </c>
      <c r="C44" s="196">
        <v>1.0049999999999999</v>
      </c>
      <c r="D44" s="196">
        <v>1.006</v>
      </c>
      <c r="E44" s="196">
        <v>1.004</v>
      </c>
      <c r="F44" s="195">
        <v>800</v>
      </c>
    </row>
    <row r="45" spans="1:6" x14ac:dyDescent="0.25">
      <c r="A45" s="194" t="s">
        <v>179</v>
      </c>
      <c r="B45" s="196">
        <v>1.008</v>
      </c>
      <c r="C45" s="196">
        <v>1.0089999999999999</v>
      </c>
      <c r="D45" s="196">
        <v>1.01</v>
      </c>
      <c r="E45" s="196">
        <v>1.008</v>
      </c>
      <c r="F45" s="195">
        <v>801</v>
      </c>
    </row>
    <row r="46" spans="1:6" x14ac:dyDescent="0.25">
      <c r="A46" s="194" t="s">
        <v>180</v>
      </c>
      <c r="B46" s="196">
        <v>1.02</v>
      </c>
      <c r="C46" s="196">
        <v>1.02</v>
      </c>
      <c r="D46" s="196">
        <v>1.0229999999999999</v>
      </c>
      <c r="E46" s="196">
        <v>1.0169999999999999</v>
      </c>
      <c r="F46" s="195">
        <v>802</v>
      </c>
    </row>
    <row r="47" spans="1:6" x14ac:dyDescent="0.25">
      <c r="A47" s="194" t="s">
        <v>181</v>
      </c>
      <c r="B47" s="196">
        <v>1.022</v>
      </c>
      <c r="C47" s="196">
        <v>1.0229999999999999</v>
      </c>
      <c r="D47" s="196">
        <v>1.028</v>
      </c>
      <c r="E47" s="196">
        <v>1.026</v>
      </c>
      <c r="F47" s="195">
        <v>803</v>
      </c>
    </row>
    <row r="48" spans="1:6" x14ac:dyDescent="0.25">
      <c r="A48" s="194" t="s">
        <v>182</v>
      </c>
      <c r="B48" s="196">
        <v>1.018</v>
      </c>
      <c r="C48" s="196">
        <v>1.0189999999999999</v>
      </c>
      <c r="D48" s="196">
        <v>1.0229999999999999</v>
      </c>
      <c r="E48" s="196">
        <v>1.022</v>
      </c>
      <c r="F48" s="195">
        <v>817</v>
      </c>
    </row>
    <row r="49" spans="1:6" x14ac:dyDescent="0.25">
      <c r="A49" s="194" t="s">
        <v>183</v>
      </c>
      <c r="B49" s="196">
        <v>1.0169999999999999</v>
      </c>
      <c r="C49" s="196">
        <v>1.018</v>
      </c>
      <c r="D49" s="196">
        <v>1.022</v>
      </c>
      <c r="E49" s="196">
        <v>1.0209999999999999</v>
      </c>
      <c r="F49" s="195">
        <v>837</v>
      </c>
    </row>
    <row r="50" spans="1:6" x14ac:dyDescent="0.25">
      <c r="A50" s="194" t="s">
        <v>185</v>
      </c>
      <c r="B50" s="196">
        <v>1.01</v>
      </c>
      <c r="C50" s="196">
        <v>1.01</v>
      </c>
      <c r="D50" s="196">
        <v>1.0109999999999999</v>
      </c>
      <c r="E50" s="196">
        <v>1.008</v>
      </c>
      <c r="F50" s="195">
        <v>804</v>
      </c>
    </row>
    <row r="51" spans="1:6" x14ac:dyDescent="0.25">
      <c r="A51" s="194" t="s">
        <v>186</v>
      </c>
      <c r="B51" s="196">
        <v>1.0129999999999999</v>
      </c>
      <c r="C51" s="196">
        <v>1.014</v>
      </c>
      <c r="D51" s="196">
        <v>1.0149999999999999</v>
      </c>
      <c r="E51" s="196">
        <v>1.0109999999999999</v>
      </c>
      <c r="F51" s="195">
        <v>805</v>
      </c>
    </row>
    <row r="52" spans="1:6" x14ac:dyDescent="0.25">
      <c r="A52" s="194" t="s">
        <v>187</v>
      </c>
      <c r="B52" s="196">
        <v>1.0129999999999999</v>
      </c>
      <c r="C52" s="196">
        <v>1.0129999999999999</v>
      </c>
      <c r="D52" s="196">
        <v>1.018</v>
      </c>
      <c r="E52" s="196">
        <v>1.012</v>
      </c>
      <c r="F52" s="195">
        <v>806</v>
      </c>
    </row>
    <row r="53" spans="1:6" x14ac:dyDescent="0.25">
      <c r="A53" s="194" t="s">
        <v>188</v>
      </c>
      <c r="B53" s="196">
        <v>1.0169999999999999</v>
      </c>
      <c r="C53" s="196">
        <v>1.0129999999999999</v>
      </c>
      <c r="D53" s="196">
        <v>1.0229999999999999</v>
      </c>
      <c r="E53" s="196">
        <v>1.014</v>
      </c>
      <c r="F53" s="195">
        <v>807</v>
      </c>
    </row>
    <row r="54" spans="1:6" x14ac:dyDescent="0.25">
      <c r="A54" s="194" t="s">
        <v>189</v>
      </c>
      <c r="B54" s="196">
        <v>1.0109999999999999</v>
      </c>
      <c r="C54" s="196">
        <v>1.01</v>
      </c>
      <c r="D54" s="196">
        <v>1.012</v>
      </c>
      <c r="E54" s="196">
        <v>1.01</v>
      </c>
      <c r="F54" s="195">
        <v>808</v>
      </c>
    </row>
    <row r="55" spans="1:6" x14ac:dyDescent="0.25">
      <c r="A55" s="194" t="s">
        <v>190</v>
      </c>
      <c r="B55" s="196">
        <v>1.0089999999999999</v>
      </c>
      <c r="C55" s="196">
        <v>1.0089999999999999</v>
      </c>
      <c r="D55" s="196">
        <v>1.01</v>
      </c>
      <c r="E55" s="196">
        <v>1.008</v>
      </c>
      <c r="F55" s="195">
        <v>809</v>
      </c>
    </row>
    <row r="56" spans="1:6" x14ac:dyDescent="0.25">
      <c r="A56" s="194" t="s">
        <v>191</v>
      </c>
      <c r="B56" s="196">
        <v>1.004</v>
      </c>
      <c r="C56" s="196">
        <v>1.004</v>
      </c>
      <c r="D56" s="196">
        <v>1.004</v>
      </c>
      <c r="E56" s="196">
        <v>1.004</v>
      </c>
      <c r="F56" s="195">
        <v>810</v>
      </c>
    </row>
    <row r="57" spans="1:6" x14ac:dyDescent="0.25">
      <c r="A57" s="194" t="s">
        <v>192</v>
      </c>
      <c r="B57" s="196">
        <v>1.022</v>
      </c>
      <c r="C57" s="196">
        <v>1.0249999999999999</v>
      </c>
      <c r="D57" s="196">
        <v>1.024</v>
      </c>
      <c r="E57" s="196">
        <v>1.0189999999999999</v>
      </c>
      <c r="F57" s="195">
        <v>811</v>
      </c>
    </row>
    <row r="58" spans="1:6" x14ac:dyDescent="0.25">
      <c r="A58" s="194" t="s">
        <v>193</v>
      </c>
      <c r="B58" s="196">
        <v>1.034</v>
      </c>
      <c r="C58" s="196">
        <v>1.052</v>
      </c>
      <c r="D58" s="196">
        <v>1.079</v>
      </c>
      <c r="E58" s="196">
        <v>1.0449999999999999</v>
      </c>
      <c r="F58" s="195">
        <v>812</v>
      </c>
    </row>
    <row r="59" spans="1:6" x14ac:dyDescent="0.25">
      <c r="A59" s="194" t="s">
        <v>194</v>
      </c>
      <c r="B59" s="196">
        <v>1.034</v>
      </c>
      <c r="C59" s="196">
        <v>1.052</v>
      </c>
      <c r="D59" s="196">
        <v>1.079</v>
      </c>
      <c r="E59" s="196">
        <v>1.0449999999999999</v>
      </c>
      <c r="F59" s="195">
        <v>812</v>
      </c>
    </row>
    <row r="60" spans="1:6" x14ac:dyDescent="0.25">
      <c r="A60" s="194" t="s">
        <v>196</v>
      </c>
      <c r="B60" s="196">
        <v>1.0129999999999999</v>
      </c>
      <c r="C60" s="196">
        <v>1.0149999999999999</v>
      </c>
      <c r="D60" s="196">
        <v>1.0229999999999999</v>
      </c>
      <c r="E60" s="196">
        <v>1.016</v>
      </c>
      <c r="F60" s="195">
        <v>813</v>
      </c>
    </row>
    <row r="61" spans="1:6" x14ac:dyDescent="0.25">
      <c r="A61" s="194" t="s">
        <v>197</v>
      </c>
      <c r="B61" s="196">
        <v>1.0269999999999999</v>
      </c>
      <c r="C61" s="196">
        <v>1.04</v>
      </c>
      <c r="D61" s="196">
        <v>1.0369999999999999</v>
      </c>
      <c r="E61" s="196">
        <v>1.026</v>
      </c>
      <c r="F61" s="195">
        <v>814</v>
      </c>
    </row>
    <row r="62" spans="1:6" x14ac:dyDescent="0.25">
      <c r="A62" s="194" t="s">
        <v>198</v>
      </c>
      <c r="B62" s="196">
        <v>1.0049999999999999</v>
      </c>
      <c r="C62" s="196">
        <v>1.006</v>
      </c>
      <c r="D62" s="196">
        <v>1.0109999999999999</v>
      </c>
      <c r="E62" s="196">
        <v>1.004</v>
      </c>
      <c r="F62" s="195">
        <v>815</v>
      </c>
    </row>
    <row r="63" spans="1:6" x14ac:dyDescent="0.25">
      <c r="A63" s="194" t="s">
        <v>199</v>
      </c>
      <c r="B63" s="196">
        <v>1.0049999999999999</v>
      </c>
      <c r="C63" s="196">
        <v>1.006</v>
      </c>
      <c r="D63" s="196">
        <v>1.006</v>
      </c>
      <c r="E63" s="196">
        <v>1.008</v>
      </c>
      <c r="F63" s="195">
        <v>816</v>
      </c>
    </row>
    <row r="64" spans="1:6" x14ac:dyDescent="0.25">
      <c r="A64" s="194" t="s">
        <v>200</v>
      </c>
      <c r="B64" s="196">
        <v>1.0189999999999999</v>
      </c>
      <c r="C64" s="196">
        <v>1.022</v>
      </c>
      <c r="D64" s="196">
        <v>1.0249999999999999</v>
      </c>
      <c r="E64" s="196">
        <v>1.018</v>
      </c>
      <c r="F64" s="195">
        <v>818</v>
      </c>
    </row>
    <row r="65" spans="1:6" x14ac:dyDescent="0.25">
      <c r="A65" s="194" t="s">
        <v>201</v>
      </c>
      <c r="B65" s="196">
        <v>0.999</v>
      </c>
      <c r="C65" s="196">
        <v>0.999</v>
      </c>
      <c r="D65" s="196">
        <v>1</v>
      </c>
      <c r="E65" s="196">
        <v>0.999</v>
      </c>
      <c r="F65" s="195">
        <v>819</v>
      </c>
    </row>
    <row r="66" spans="1:6" x14ac:dyDescent="0.25">
      <c r="A66" s="194" t="s">
        <v>202</v>
      </c>
      <c r="B66" s="196">
        <v>0.999</v>
      </c>
      <c r="C66" s="196">
        <v>0.999</v>
      </c>
      <c r="D66" s="196">
        <v>0.999</v>
      </c>
      <c r="E66" s="196">
        <v>0.999</v>
      </c>
      <c r="F66" s="195">
        <v>7174</v>
      </c>
    </row>
    <row r="67" spans="1:6" x14ac:dyDescent="0.25">
      <c r="A67" s="194" t="s">
        <v>203</v>
      </c>
      <c r="B67" s="196">
        <v>1</v>
      </c>
      <c r="C67" s="196">
        <v>1</v>
      </c>
      <c r="D67" s="196">
        <v>1.0009999999999999</v>
      </c>
      <c r="E67" s="196">
        <v>1</v>
      </c>
      <c r="F67" s="195">
        <v>823</v>
      </c>
    </row>
    <row r="68" spans="1:6" x14ac:dyDescent="0.25">
      <c r="A68" s="194" t="s">
        <v>204</v>
      </c>
      <c r="B68" s="196">
        <v>1.04</v>
      </c>
      <c r="C68" s="196">
        <v>1.0389999999999999</v>
      </c>
      <c r="D68" s="196">
        <v>1.0880000000000001</v>
      </c>
      <c r="E68" s="196">
        <v>1.042</v>
      </c>
      <c r="F68" s="195">
        <v>824</v>
      </c>
    </row>
    <row r="69" spans="1:6" x14ac:dyDescent="0.25">
      <c r="A69" s="194" t="s">
        <v>205</v>
      </c>
      <c r="B69" s="196">
        <v>1.008</v>
      </c>
      <c r="C69" s="196">
        <v>1.008</v>
      </c>
      <c r="D69" s="196">
        <v>1.008</v>
      </c>
      <c r="E69" s="196">
        <v>1.0069999999999999</v>
      </c>
      <c r="F69" s="195">
        <v>825</v>
      </c>
    </row>
    <row r="70" spans="1:6" x14ac:dyDescent="0.25">
      <c r="A70" s="194" t="s">
        <v>206</v>
      </c>
      <c r="B70" s="196">
        <v>1.006</v>
      </c>
      <c r="C70" s="196">
        <v>1.006</v>
      </c>
      <c r="D70" s="196">
        <v>1.006</v>
      </c>
      <c r="E70" s="196">
        <v>1.0049999999999999</v>
      </c>
      <c r="F70" s="195">
        <v>826</v>
      </c>
    </row>
    <row r="71" spans="1:6" x14ac:dyDescent="0.25">
      <c r="A71" s="194" t="s">
        <v>207</v>
      </c>
      <c r="B71" s="196">
        <v>1.0129999999999999</v>
      </c>
      <c r="C71" s="196">
        <v>1.0129999999999999</v>
      </c>
      <c r="D71" s="196">
        <v>1.014</v>
      </c>
      <c r="E71" s="196">
        <v>1.016</v>
      </c>
      <c r="F71" s="195">
        <v>827</v>
      </c>
    </row>
    <row r="72" spans="1:6" x14ac:dyDescent="0.25">
      <c r="A72" s="194" t="s">
        <v>208</v>
      </c>
      <c r="B72" s="196">
        <v>1.0049999999999999</v>
      </c>
      <c r="C72" s="196">
        <v>1.0049999999999999</v>
      </c>
      <c r="D72" s="196">
        <v>1.0049999999999999</v>
      </c>
      <c r="E72" s="196">
        <v>1.0049999999999999</v>
      </c>
      <c r="F72" s="195">
        <v>829</v>
      </c>
    </row>
    <row r="73" spans="1:6" x14ac:dyDescent="0.25">
      <c r="A73" s="194" t="s">
        <v>209</v>
      </c>
      <c r="B73" s="196">
        <v>1.006</v>
      </c>
      <c r="C73" s="196">
        <v>1.0069999999999999</v>
      </c>
      <c r="D73" s="196">
        <v>1.008</v>
      </c>
      <c r="E73" s="196">
        <v>1.006</v>
      </c>
      <c r="F73" s="195">
        <v>820</v>
      </c>
    </row>
    <row r="74" spans="1:6" x14ac:dyDescent="0.25">
      <c r="A74" s="194" t="s">
        <v>210</v>
      </c>
      <c r="B74" s="196">
        <v>1.0029999999999999</v>
      </c>
      <c r="C74" s="196">
        <v>1.0029999999999999</v>
      </c>
      <c r="D74" s="196">
        <v>1.0029999999999999</v>
      </c>
      <c r="E74" s="196">
        <v>1.0029999999999999</v>
      </c>
      <c r="F74" s="195">
        <v>830</v>
      </c>
    </row>
    <row r="75" spans="1:6" x14ac:dyDescent="0.25">
      <c r="A75" s="194" t="s">
        <v>211</v>
      </c>
      <c r="B75" s="196">
        <v>1.004</v>
      </c>
      <c r="C75" s="196">
        <v>1.004</v>
      </c>
      <c r="D75" s="196">
        <v>1.0029999999999999</v>
      </c>
      <c r="E75" s="196">
        <v>1.004</v>
      </c>
      <c r="F75" s="195">
        <v>854</v>
      </c>
    </row>
    <row r="76" spans="1:6" x14ac:dyDescent="0.25">
      <c r="A76" s="194" t="s">
        <v>212</v>
      </c>
      <c r="B76" s="196">
        <v>0.999</v>
      </c>
      <c r="C76" s="196">
        <v>0.999</v>
      </c>
      <c r="D76" s="196">
        <v>0.999</v>
      </c>
      <c r="E76" s="196">
        <v>0.999</v>
      </c>
      <c r="F76" s="195">
        <v>835</v>
      </c>
    </row>
    <row r="77" spans="1:6" x14ac:dyDescent="0.25">
      <c r="A77" s="194" t="s">
        <v>213</v>
      </c>
      <c r="B77" s="196">
        <v>1.0209999999999999</v>
      </c>
      <c r="C77" s="196">
        <v>1.0209999999999999</v>
      </c>
      <c r="D77" s="196">
        <v>1.026</v>
      </c>
      <c r="E77" s="196">
        <v>1.0189999999999999</v>
      </c>
      <c r="F77" s="195">
        <v>836</v>
      </c>
    </row>
    <row r="78" spans="1:6" x14ac:dyDescent="0.25">
      <c r="A78" s="194" t="s">
        <v>214</v>
      </c>
      <c r="B78" s="196">
        <v>1.004</v>
      </c>
      <c r="C78" s="196">
        <v>1.0069999999999999</v>
      </c>
      <c r="D78" s="196">
        <v>1.0109999999999999</v>
      </c>
      <c r="E78" s="196">
        <v>1.008</v>
      </c>
      <c r="F78" s="195">
        <v>4033</v>
      </c>
    </row>
    <row r="79" spans="1:6" x14ac:dyDescent="0.25">
      <c r="A79" s="194" t="s">
        <v>215</v>
      </c>
      <c r="B79" s="196">
        <v>1.002</v>
      </c>
      <c r="C79" s="196">
        <v>1.002</v>
      </c>
      <c r="D79" s="196">
        <v>1.0029999999999999</v>
      </c>
      <c r="E79" s="196">
        <v>1.004</v>
      </c>
      <c r="F79" s="195">
        <v>4548</v>
      </c>
    </row>
    <row r="80" spans="1:6" x14ac:dyDescent="0.25">
      <c r="A80" s="194" t="s">
        <v>216</v>
      </c>
      <c r="B80" s="196">
        <v>1.093</v>
      </c>
      <c r="C80" s="196">
        <v>1.117</v>
      </c>
      <c r="D80" s="196">
        <v>1.1180000000000001</v>
      </c>
      <c r="E80" s="196">
        <v>1.083</v>
      </c>
      <c r="F80" s="195">
        <v>839</v>
      </c>
    </row>
    <row r="81" spans="1:6" x14ac:dyDescent="0.25">
      <c r="A81" s="194" t="s">
        <v>217</v>
      </c>
      <c r="B81" s="196">
        <v>1.0660000000000001</v>
      </c>
      <c r="C81" s="196">
        <v>1.091</v>
      </c>
      <c r="D81" s="196">
        <v>1.0860000000000001</v>
      </c>
      <c r="E81" s="196">
        <v>1.069</v>
      </c>
      <c r="F81" s="195">
        <v>505</v>
      </c>
    </row>
    <row r="82" spans="1:6" x14ac:dyDescent="0.25">
      <c r="A82" s="194" t="s">
        <v>218</v>
      </c>
      <c r="B82" s="196">
        <v>1</v>
      </c>
      <c r="C82" s="196">
        <v>1.0009999999999999</v>
      </c>
      <c r="D82" s="196">
        <v>1.0009999999999999</v>
      </c>
      <c r="E82" s="196">
        <v>0.998</v>
      </c>
      <c r="F82" s="195">
        <v>840</v>
      </c>
    </row>
    <row r="83" spans="1:6" x14ac:dyDescent="0.25">
      <c r="A83" s="194" t="s">
        <v>219</v>
      </c>
      <c r="B83" s="196">
        <v>1.0189999999999999</v>
      </c>
      <c r="C83" s="196">
        <v>1.0209999999999999</v>
      </c>
      <c r="D83" s="196">
        <v>1.022</v>
      </c>
      <c r="E83" s="196">
        <v>1.018</v>
      </c>
      <c r="F83" s="195">
        <v>7393</v>
      </c>
    </row>
    <row r="84" spans="1:6" x14ac:dyDescent="0.25">
      <c r="A84" s="194" t="s">
        <v>220</v>
      </c>
      <c r="B84" s="196">
        <v>1.0109999999999999</v>
      </c>
      <c r="C84" s="196">
        <v>1.012</v>
      </c>
      <c r="D84" s="196">
        <v>1.006</v>
      </c>
      <c r="E84" s="196">
        <v>1.0089999999999999</v>
      </c>
      <c r="F84" s="195">
        <v>7394</v>
      </c>
    </row>
    <row r="85" spans="1:6" x14ac:dyDescent="0.25">
      <c r="A85" s="194" t="s">
        <v>221</v>
      </c>
      <c r="B85" s="196">
        <v>0.98699999999999999</v>
      </c>
      <c r="C85" s="196">
        <v>0.98599999999999999</v>
      </c>
      <c r="D85" s="196">
        <v>0.98599999999999999</v>
      </c>
      <c r="E85" s="196">
        <v>0.98399999999999999</v>
      </c>
      <c r="F85" s="195">
        <v>844</v>
      </c>
    </row>
    <row r="86" spans="1:6" x14ac:dyDescent="0.25">
      <c r="A86" s="194" t="s">
        <v>222</v>
      </c>
      <c r="B86" s="196">
        <v>0.98699999999999999</v>
      </c>
      <c r="C86" s="196">
        <v>0.98599999999999999</v>
      </c>
      <c r="D86" s="196">
        <v>0.98599999999999999</v>
      </c>
      <c r="E86" s="196">
        <v>0.98399999999999999</v>
      </c>
      <c r="F86" s="195">
        <v>844</v>
      </c>
    </row>
    <row r="87" spans="1:6" x14ac:dyDescent="0.25">
      <c r="A87" s="194" t="s">
        <v>223</v>
      </c>
      <c r="B87" s="196">
        <v>0.98699999999999999</v>
      </c>
      <c r="C87" s="196">
        <v>0.98599999999999999</v>
      </c>
      <c r="D87" s="196">
        <v>0.98599999999999999</v>
      </c>
      <c r="E87" s="196">
        <v>0.98399999999999999</v>
      </c>
      <c r="F87" s="195">
        <v>844</v>
      </c>
    </row>
    <row r="88" spans="1:6" x14ac:dyDescent="0.25">
      <c r="A88" s="194" t="s">
        <v>224</v>
      </c>
      <c r="B88" s="196">
        <v>1.002</v>
      </c>
      <c r="C88" s="196">
        <v>1.002</v>
      </c>
      <c r="D88" s="196">
        <v>1.002</v>
      </c>
      <c r="E88" s="196">
        <v>1.002</v>
      </c>
      <c r="F88" s="195">
        <v>845</v>
      </c>
    </row>
    <row r="89" spans="1:6" x14ac:dyDescent="0.25">
      <c r="A89" s="194" t="s">
        <v>225</v>
      </c>
      <c r="B89" s="196">
        <v>1.0349999999999999</v>
      </c>
      <c r="C89" s="196">
        <v>1.0329999999999999</v>
      </c>
      <c r="D89" s="196">
        <v>1.081</v>
      </c>
      <c r="E89" s="196">
        <v>1.034</v>
      </c>
      <c r="F89" s="195">
        <v>846</v>
      </c>
    </row>
    <row r="90" spans="1:6" x14ac:dyDescent="0.25">
      <c r="A90" s="194" t="s">
        <v>227</v>
      </c>
      <c r="B90" s="196">
        <v>0.99199999999999999</v>
      </c>
      <c r="C90" s="196">
        <v>0.995</v>
      </c>
      <c r="D90" s="196">
        <v>0.999</v>
      </c>
      <c r="E90" s="196">
        <v>1.0049999999999999</v>
      </c>
      <c r="F90" s="195">
        <v>847</v>
      </c>
    </row>
    <row r="91" spans="1:6" x14ac:dyDescent="0.25">
      <c r="A91" s="194" t="s">
        <v>228</v>
      </c>
      <c r="B91" s="196">
        <v>1.008</v>
      </c>
      <c r="C91" s="196">
        <v>1.012</v>
      </c>
      <c r="D91" s="196">
        <v>1.018</v>
      </c>
      <c r="E91" s="196">
        <v>1.012</v>
      </c>
      <c r="F91" s="195">
        <v>849</v>
      </c>
    </row>
    <row r="92" spans="1:6" x14ac:dyDescent="0.25">
      <c r="A92" s="194" t="s">
        <v>229</v>
      </c>
      <c r="B92" s="196">
        <v>1.008</v>
      </c>
      <c r="C92" s="196">
        <v>1.008</v>
      </c>
      <c r="D92" s="196">
        <v>1.0069999999999999</v>
      </c>
      <c r="E92" s="196">
        <v>1.008</v>
      </c>
      <c r="F92" s="195">
        <v>851</v>
      </c>
    </row>
    <row r="93" spans="1:6" x14ac:dyDescent="0.25">
      <c r="A93" s="194" t="s">
        <v>230</v>
      </c>
      <c r="B93" s="196">
        <v>1.006</v>
      </c>
      <c r="C93" s="196">
        <v>1.0049999999999999</v>
      </c>
      <c r="D93" s="196">
        <v>1.01</v>
      </c>
      <c r="E93" s="196">
        <v>1.002</v>
      </c>
      <c r="F93" s="195">
        <v>853</v>
      </c>
    </row>
    <row r="94" spans="1:6" x14ac:dyDescent="0.25">
      <c r="A94" s="194" t="s">
        <v>231</v>
      </c>
      <c r="B94" s="196">
        <v>1.018</v>
      </c>
      <c r="C94" s="196">
        <v>1.018</v>
      </c>
      <c r="D94" s="196">
        <v>1.0189999999999999</v>
      </c>
      <c r="E94" s="196">
        <v>1.016</v>
      </c>
      <c r="F94" s="195">
        <v>855</v>
      </c>
    </row>
    <row r="95" spans="1:6" x14ac:dyDescent="0.25">
      <c r="A95" s="194" t="s">
        <v>232</v>
      </c>
      <c r="B95" s="196">
        <v>1.014</v>
      </c>
      <c r="C95" s="196">
        <v>1.016</v>
      </c>
      <c r="D95" s="196">
        <v>1.0169999999999999</v>
      </c>
      <c r="E95" s="196">
        <v>1.0129999999999999</v>
      </c>
      <c r="F95" s="195">
        <v>856</v>
      </c>
    </row>
    <row r="96" spans="1:6" x14ac:dyDescent="0.25">
      <c r="A96" s="194" t="s">
        <v>233</v>
      </c>
      <c r="B96" s="196">
        <v>1.0309999999999999</v>
      </c>
      <c r="C96" s="196">
        <v>1.0349999999999999</v>
      </c>
      <c r="D96" s="196">
        <v>1.042</v>
      </c>
      <c r="E96" s="196">
        <v>1.0289999999999999</v>
      </c>
      <c r="F96" s="195">
        <v>857</v>
      </c>
    </row>
    <row r="97" spans="1:6" x14ac:dyDescent="0.25">
      <c r="A97" s="194" t="s">
        <v>234</v>
      </c>
      <c r="B97" s="196">
        <v>1.0089999999999999</v>
      </c>
      <c r="C97" s="196">
        <v>1.0149999999999999</v>
      </c>
      <c r="D97" s="196">
        <v>1.0209999999999999</v>
      </c>
      <c r="E97" s="196">
        <v>1.0089999999999999</v>
      </c>
      <c r="F97" s="195">
        <v>858</v>
      </c>
    </row>
    <row r="98" spans="1:6" x14ac:dyDescent="0.25">
      <c r="A98" s="194" t="s">
        <v>235</v>
      </c>
      <c r="B98" s="196">
        <v>1.022</v>
      </c>
      <c r="C98" s="196">
        <v>1.026</v>
      </c>
      <c r="D98" s="196">
        <v>1.0289999999999999</v>
      </c>
      <c r="E98" s="196">
        <v>1.02</v>
      </c>
      <c r="F98" s="195">
        <v>859</v>
      </c>
    </row>
    <row r="99" spans="1:6" x14ac:dyDescent="0.25">
      <c r="A99" s="194" t="s">
        <v>236</v>
      </c>
      <c r="B99" s="196">
        <v>1.0129999999999999</v>
      </c>
      <c r="C99" s="196">
        <v>1.016</v>
      </c>
      <c r="D99" s="196">
        <v>1.0189999999999999</v>
      </c>
      <c r="E99" s="196">
        <v>1.01</v>
      </c>
      <c r="F99" s="195">
        <v>860</v>
      </c>
    </row>
    <row r="100" spans="1:6" x14ac:dyDescent="0.25">
      <c r="A100" s="194" t="s">
        <v>237</v>
      </c>
      <c r="B100" s="196">
        <v>1.026</v>
      </c>
      <c r="C100" s="196">
        <v>1.0269999999999999</v>
      </c>
      <c r="D100" s="196">
        <v>1.03</v>
      </c>
      <c r="E100" s="196">
        <v>1.022</v>
      </c>
      <c r="F100" s="195">
        <v>7303</v>
      </c>
    </row>
    <row r="101" spans="1:6" x14ac:dyDescent="0.25">
      <c r="A101" s="194" t="s">
        <v>238</v>
      </c>
      <c r="B101" s="196">
        <v>1.0189999999999999</v>
      </c>
      <c r="C101" s="196">
        <v>1.0349999999999999</v>
      </c>
      <c r="D101" s="196">
        <v>1.0489999999999999</v>
      </c>
      <c r="E101" s="196">
        <v>1.0169999999999999</v>
      </c>
      <c r="F101" s="195">
        <v>863</v>
      </c>
    </row>
    <row r="102" spans="1:6" x14ac:dyDescent="0.25">
      <c r="A102" s="194" t="s">
        <v>239</v>
      </c>
      <c r="B102" s="196">
        <v>1.0029999999999999</v>
      </c>
      <c r="C102" s="196">
        <v>1</v>
      </c>
      <c r="D102" s="196">
        <v>1.002</v>
      </c>
      <c r="E102" s="196">
        <v>1.008</v>
      </c>
      <c r="F102" s="195">
        <v>852</v>
      </c>
    </row>
    <row r="103" spans="1:6" x14ac:dyDescent="0.25">
      <c r="A103" s="194" t="s">
        <v>240</v>
      </c>
      <c r="B103" s="196">
        <v>1.012</v>
      </c>
      <c r="C103" s="196">
        <v>1.0109999999999999</v>
      </c>
      <c r="D103" s="196">
        <v>1.0129999999999999</v>
      </c>
      <c r="E103" s="196">
        <v>1.018</v>
      </c>
      <c r="F103" s="195">
        <v>862</v>
      </c>
    </row>
    <row r="104" spans="1:6" x14ac:dyDescent="0.25">
      <c r="A104" s="194" t="s">
        <v>241</v>
      </c>
      <c r="B104" s="196">
        <v>1.0409999999999999</v>
      </c>
      <c r="C104" s="196">
        <v>1.05</v>
      </c>
      <c r="D104" s="196">
        <v>1.0620000000000001</v>
      </c>
      <c r="E104" s="196">
        <v>1.042</v>
      </c>
      <c r="F104" s="195">
        <v>864</v>
      </c>
    </row>
    <row r="105" spans="1:6" x14ac:dyDescent="0.25">
      <c r="A105" s="194" t="s">
        <v>242</v>
      </c>
      <c r="B105" s="196">
        <v>1.0149999999999999</v>
      </c>
      <c r="C105" s="196">
        <v>1.018</v>
      </c>
      <c r="D105" s="196">
        <v>1.028</v>
      </c>
      <c r="E105" s="196">
        <v>1.0149999999999999</v>
      </c>
      <c r="F105" s="195">
        <v>865</v>
      </c>
    </row>
    <row r="106" spans="1:6" x14ac:dyDescent="0.25">
      <c r="A106" s="194" t="s">
        <v>243</v>
      </c>
      <c r="B106" s="196">
        <v>1.024</v>
      </c>
      <c r="C106" s="196">
        <v>1.0649999999999999</v>
      </c>
      <c r="D106" s="196">
        <v>1.044</v>
      </c>
      <c r="E106" s="196">
        <v>1.024</v>
      </c>
      <c r="F106" s="195">
        <v>866</v>
      </c>
    </row>
    <row r="107" spans="1:6" x14ac:dyDescent="0.25">
      <c r="A107" s="194" t="s">
        <v>244</v>
      </c>
      <c r="B107" s="196">
        <v>1.004</v>
      </c>
      <c r="C107" s="196">
        <v>1.004</v>
      </c>
      <c r="D107" s="196">
        <v>1.004</v>
      </c>
      <c r="E107" s="196">
        <v>1.004</v>
      </c>
      <c r="F107" s="195">
        <v>861</v>
      </c>
    </row>
    <row r="108" spans="1:6" x14ac:dyDescent="0.25">
      <c r="A108" s="194" t="s">
        <v>245</v>
      </c>
      <c r="B108" s="196">
        <v>1.004</v>
      </c>
      <c r="C108" s="196">
        <v>1.004</v>
      </c>
      <c r="D108" s="196">
        <v>1.004</v>
      </c>
      <c r="E108" s="196">
        <v>1.004</v>
      </c>
      <c r="F108" s="195">
        <v>861</v>
      </c>
    </row>
    <row r="109" spans="1:6" x14ac:dyDescent="0.25">
      <c r="A109" s="194" t="s">
        <v>246</v>
      </c>
      <c r="B109" s="196">
        <v>1.004</v>
      </c>
      <c r="C109" s="196">
        <v>1.004</v>
      </c>
      <c r="D109" s="196">
        <v>1.004</v>
      </c>
      <c r="E109" s="196">
        <v>1.004</v>
      </c>
      <c r="F109" s="195">
        <v>861</v>
      </c>
    </row>
    <row r="110" spans="1:6" x14ac:dyDescent="0.25">
      <c r="A110" s="194" t="s">
        <v>247</v>
      </c>
      <c r="B110" s="196">
        <v>1.004</v>
      </c>
      <c r="C110" s="196">
        <v>1.004</v>
      </c>
      <c r="D110" s="196">
        <v>1.004</v>
      </c>
      <c r="E110" s="196">
        <v>1.004</v>
      </c>
      <c r="F110" s="195">
        <v>861</v>
      </c>
    </row>
    <row r="111" spans="1:6" x14ac:dyDescent="0.25">
      <c r="A111" s="194" t="s">
        <v>248</v>
      </c>
      <c r="B111" s="196">
        <v>1.004</v>
      </c>
      <c r="C111" s="196">
        <v>1.004</v>
      </c>
      <c r="D111" s="196">
        <v>1.004</v>
      </c>
      <c r="E111" s="196">
        <v>1.004</v>
      </c>
      <c r="F111" s="195">
        <v>861</v>
      </c>
    </row>
    <row r="112" spans="1:6" x14ac:dyDescent="0.25">
      <c r="A112" s="194" t="s">
        <v>249</v>
      </c>
      <c r="B112" s="196">
        <v>1.004</v>
      </c>
      <c r="C112" s="196">
        <v>1.004</v>
      </c>
      <c r="D112" s="196">
        <v>1.004</v>
      </c>
      <c r="E112" s="196">
        <v>1.004</v>
      </c>
      <c r="F112" s="195">
        <v>861</v>
      </c>
    </row>
    <row r="113" spans="1:6" x14ac:dyDescent="0.25">
      <c r="A113" s="194" t="s">
        <v>250</v>
      </c>
      <c r="B113" s="196">
        <v>1.004</v>
      </c>
      <c r="C113" s="196">
        <v>1.004</v>
      </c>
      <c r="D113" s="196">
        <v>1.004</v>
      </c>
      <c r="E113" s="196">
        <v>1.002</v>
      </c>
      <c r="F113" s="195">
        <v>7096</v>
      </c>
    </row>
    <row r="114" spans="1:6" x14ac:dyDescent="0.25">
      <c r="A114" s="194" t="s">
        <v>252</v>
      </c>
      <c r="B114" s="196">
        <v>1.006</v>
      </c>
      <c r="C114" s="196">
        <v>1.006</v>
      </c>
      <c r="D114" s="196">
        <v>1.0049999999999999</v>
      </c>
      <c r="E114" s="196">
        <v>1.006</v>
      </c>
      <c r="F114" s="195">
        <v>7098</v>
      </c>
    </row>
    <row r="115" spans="1:6" x14ac:dyDescent="0.25">
      <c r="A115" s="194" t="s">
        <v>253</v>
      </c>
      <c r="B115" s="196">
        <v>1.008</v>
      </c>
      <c r="C115" s="196">
        <v>1.008</v>
      </c>
      <c r="D115" s="196">
        <v>1.008</v>
      </c>
      <c r="E115" s="196">
        <v>1.008</v>
      </c>
      <c r="F115" s="195">
        <v>7097</v>
      </c>
    </row>
    <row r="116" spans="1:6" x14ac:dyDescent="0.25">
      <c r="A116" s="194" t="s">
        <v>254</v>
      </c>
      <c r="B116" s="196">
        <v>1.0049999999999999</v>
      </c>
      <c r="C116" s="196">
        <v>1.0049999999999999</v>
      </c>
      <c r="D116" s="196">
        <v>1.006</v>
      </c>
      <c r="E116" s="196">
        <v>1.0049999999999999</v>
      </c>
      <c r="F116" s="195">
        <v>833</v>
      </c>
    </row>
    <row r="117" spans="1:6" x14ac:dyDescent="0.25">
      <c r="A117" s="194" t="s">
        <v>255</v>
      </c>
      <c r="B117" s="196">
        <v>1.0069999999999999</v>
      </c>
      <c r="C117" s="196">
        <v>0.999</v>
      </c>
      <c r="D117" s="196">
        <v>0.998</v>
      </c>
      <c r="E117" s="196">
        <v>1.012</v>
      </c>
      <c r="F117" s="195">
        <v>867</v>
      </c>
    </row>
    <row r="118" spans="1:6" x14ac:dyDescent="0.25">
      <c r="A118" s="194" t="s">
        <v>256</v>
      </c>
      <c r="B118" s="196">
        <v>1.0249999999999999</v>
      </c>
      <c r="C118" s="196">
        <v>1.0289999999999999</v>
      </c>
      <c r="D118" s="196">
        <v>1.0329999999999999</v>
      </c>
      <c r="E118" s="196">
        <v>1.0229999999999999</v>
      </c>
      <c r="F118" s="195">
        <v>868</v>
      </c>
    </row>
    <row r="119" spans="1:6" x14ac:dyDescent="0.25">
      <c r="A119" s="194" t="s">
        <v>257</v>
      </c>
      <c r="B119" s="196">
        <v>1.0209999999999999</v>
      </c>
      <c r="C119" s="196">
        <v>1.022</v>
      </c>
      <c r="D119" s="196">
        <v>1.036</v>
      </c>
      <c r="E119" s="196">
        <v>1.012</v>
      </c>
      <c r="F119" s="195">
        <v>7484</v>
      </c>
    </row>
    <row r="120" spans="1:6" x14ac:dyDescent="0.25">
      <c r="A120" s="194" t="s">
        <v>258</v>
      </c>
      <c r="B120" s="196">
        <v>1.0069999999999999</v>
      </c>
      <c r="C120" s="196">
        <v>0.99299999999999999</v>
      </c>
      <c r="D120" s="196">
        <v>0.99099999999999999</v>
      </c>
      <c r="E120" s="196">
        <v>1.012</v>
      </c>
      <c r="F120" s="195">
        <v>870</v>
      </c>
    </row>
    <row r="121" spans="1:6" x14ac:dyDescent="0.25">
      <c r="A121" s="194" t="s">
        <v>259</v>
      </c>
      <c r="B121" s="196">
        <v>1.0189999999999999</v>
      </c>
      <c r="C121" s="196">
        <v>1.0189999999999999</v>
      </c>
      <c r="D121" s="196">
        <v>1.0289999999999999</v>
      </c>
      <c r="E121" s="196">
        <v>1.02</v>
      </c>
      <c r="F121" s="195">
        <v>872</v>
      </c>
    </row>
    <row r="122" spans="1:6" x14ac:dyDescent="0.25">
      <c r="A122" s="194" t="s">
        <v>260</v>
      </c>
      <c r="B122" s="196">
        <v>1.0369999999999999</v>
      </c>
      <c r="C122" s="196">
        <v>1.0409999999999999</v>
      </c>
      <c r="D122" s="196">
        <v>1.0449999999999999</v>
      </c>
      <c r="E122" s="196">
        <v>1.032</v>
      </c>
      <c r="F122" s="195">
        <v>873</v>
      </c>
    </row>
    <row r="123" spans="1:6" x14ac:dyDescent="0.25">
      <c r="A123" s="194" t="s">
        <v>261</v>
      </c>
      <c r="B123" s="196">
        <v>1.014</v>
      </c>
      <c r="C123" s="196">
        <v>1.012</v>
      </c>
      <c r="D123" s="196">
        <v>1.0149999999999999</v>
      </c>
      <c r="E123" s="196">
        <v>1.0129999999999999</v>
      </c>
      <c r="F123" s="195">
        <v>874</v>
      </c>
    </row>
    <row r="124" spans="1:6" x14ac:dyDescent="0.25">
      <c r="A124" s="194" t="s">
        <v>262</v>
      </c>
      <c r="B124" s="196">
        <v>1.0249999999999999</v>
      </c>
      <c r="C124" s="196">
        <v>1.026</v>
      </c>
      <c r="D124" s="196">
        <v>1.026</v>
      </c>
      <c r="E124" s="196">
        <v>1.0229999999999999</v>
      </c>
      <c r="F124" s="195">
        <v>875</v>
      </c>
    </row>
    <row r="125" spans="1:6" x14ac:dyDescent="0.25">
      <c r="A125" s="194" t="s">
        <v>263</v>
      </c>
      <c r="B125" s="196">
        <v>1.02</v>
      </c>
      <c r="C125" s="196">
        <v>1.018</v>
      </c>
      <c r="D125" s="196">
        <v>1.0169999999999999</v>
      </c>
      <c r="E125" s="196">
        <v>1.016</v>
      </c>
      <c r="F125" s="195">
        <v>705</v>
      </c>
    </row>
    <row r="126" spans="1:6" x14ac:dyDescent="0.25">
      <c r="A126" s="194" t="s">
        <v>264</v>
      </c>
      <c r="B126" s="196">
        <v>1.0269999999999999</v>
      </c>
      <c r="C126" s="196">
        <v>1.008</v>
      </c>
      <c r="D126" s="196">
        <v>1</v>
      </c>
      <c r="E126" s="196">
        <v>1.0229999999999999</v>
      </c>
      <c r="F126" s="195">
        <v>876</v>
      </c>
    </row>
    <row r="127" spans="1:6" x14ac:dyDescent="0.25">
      <c r="A127" s="194" t="s">
        <v>265</v>
      </c>
      <c r="B127" s="196">
        <v>1.0209999999999999</v>
      </c>
      <c r="C127" s="196">
        <v>1.002</v>
      </c>
      <c r="D127" s="196">
        <v>0.999</v>
      </c>
      <c r="E127" s="196">
        <v>1.0189999999999999</v>
      </c>
      <c r="F127" s="195">
        <v>877</v>
      </c>
    </row>
    <row r="128" spans="1:6" x14ac:dyDescent="0.25">
      <c r="A128" s="194" t="s">
        <v>266</v>
      </c>
      <c r="B128" s="196">
        <v>1.0349999999999999</v>
      </c>
      <c r="C128" s="196">
        <v>1.0449999999999999</v>
      </c>
      <c r="D128" s="196">
        <v>1.0509999999999999</v>
      </c>
      <c r="E128" s="196">
        <v>1.032</v>
      </c>
      <c r="F128" s="195">
        <v>878</v>
      </c>
    </row>
    <row r="129" spans="1:6" x14ac:dyDescent="0.25">
      <c r="A129" s="194" t="s">
        <v>267</v>
      </c>
      <c r="B129" s="196">
        <v>1.024</v>
      </c>
      <c r="C129" s="196">
        <v>1.024</v>
      </c>
      <c r="D129" s="196">
        <v>1.0269999999999999</v>
      </c>
      <c r="E129" s="196">
        <v>1.018</v>
      </c>
      <c r="F129" s="195">
        <v>880</v>
      </c>
    </row>
    <row r="130" spans="1:6" x14ac:dyDescent="0.25">
      <c r="A130" s="194" t="s">
        <v>268</v>
      </c>
      <c r="B130" s="196">
        <v>1.014</v>
      </c>
      <c r="C130" s="196">
        <v>1.008</v>
      </c>
      <c r="D130" s="196">
        <v>1.022</v>
      </c>
      <c r="E130" s="196">
        <v>1.018</v>
      </c>
      <c r="F130" s="195">
        <v>881</v>
      </c>
    </row>
    <row r="131" spans="1:6" x14ac:dyDescent="0.25">
      <c r="A131" s="194" t="s">
        <v>269</v>
      </c>
      <c r="B131" s="196">
        <v>1.0249999999999999</v>
      </c>
      <c r="C131" s="196">
        <v>1.02</v>
      </c>
      <c r="D131" s="196">
        <v>1.0189999999999999</v>
      </c>
      <c r="E131" s="196">
        <v>1.022</v>
      </c>
      <c r="F131" s="195">
        <v>882</v>
      </c>
    </row>
    <row r="132" spans="1:6" x14ac:dyDescent="0.25">
      <c r="A132" s="194" t="s">
        <v>270</v>
      </c>
      <c r="B132" s="196">
        <v>1.014</v>
      </c>
      <c r="C132" s="196">
        <v>1.0129999999999999</v>
      </c>
      <c r="D132" s="196">
        <v>1.0129999999999999</v>
      </c>
      <c r="E132" s="196">
        <v>1.0109999999999999</v>
      </c>
      <c r="F132" s="195">
        <v>883</v>
      </c>
    </row>
    <row r="133" spans="1:6" x14ac:dyDescent="0.25">
      <c r="A133" s="194" t="s">
        <v>271</v>
      </c>
      <c r="B133" s="196">
        <v>1.0289999999999999</v>
      </c>
      <c r="C133" s="196">
        <v>1.006</v>
      </c>
      <c r="D133" s="196">
        <v>1.002</v>
      </c>
      <c r="E133" s="196">
        <v>1.024</v>
      </c>
      <c r="F133" s="195">
        <v>884</v>
      </c>
    </row>
    <row r="134" spans="1:6" x14ac:dyDescent="0.25">
      <c r="A134" s="194" t="s">
        <v>272</v>
      </c>
      <c r="B134" s="196">
        <v>1.0289999999999999</v>
      </c>
      <c r="C134" s="196">
        <v>1.008</v>
      </c>
      <c r="D134" s="196">
        <v>0.999</v>
      </c>
      <c r="E134" s="196">
        <v>1.0229999999999999</v>
      </c>
      <c r="F134" s="195">
        <v>349</v>
      </c>
    </row>
    <row r="135" spans="1:6" x14ac:dyDescent="0.25">
      <c r="A135" s="194" t="s">
        <v>273</v>
      </c>
      <c r="B135" s="196">
        <v>1.018</v>
      </c>
      <c r="C135" s="196">
        <v>1.0109999999999999</v>
      </c>
      <c r="D135" s="196">
        <v>1.006</v>
      </c>
      <c r="E135" s="196">
        <v>1.0149999999999999</v>
      </c>
      <c r="F135" s="195">
        <v>885</v>
      </c>
    </row>
    <row r="136" spans="1:6" x14ac:dyDescent="0.25">
      <c r="A136" s="194" t="s">
        <v>274</v>
      </c>
      <c r="B136" s="196">
        <v>1.0389999999999999</v>
      </c>
      <c r="C136" s="196">
        <v>1.028</v>
      </c>
      <c r="D136" s="196">
        <v>1.042</v>
      </c>
      <c r="E136" s="196">
        <v>1.0409999999999999</v>
      </c>
      <c r="F136" s="195">
        <v>886</v>
      </c>
    </row>
    <row r="137" spans="1:6" x14ac:dyDescent="0.25">
      <c r="A137" s="194" t="s">
        <v>275</v>
      </c>
      <c r="B137" s="196">
        <v>1.032</v>
      </c>
      <c r="C137" s="196">
        <v>1.0389999999999999</v>
      </c>
      <c r="D137" s="196">
        <v>1.0429999999999999</v>
      </c>
      <c r="E137" s="196">
        <v>1.0289999999999999</v>
      </c>
      <c r="F137" s="195">
        <v>888</v>
      </c>
    </row>
    <row r="138" spans="1:6" x14ac:dyDescent="0.25">
      <c r="A138" s="194" t="s">
        <v>276</v>
      </c>
      <c r="B138" s="196">
        <v>1.0880000000000001</v>
      </c>
      <c r="C138" s="196">
        <v>1.0449999999999999</v>
      </c>
      <c r="D138" s="196">
        <v>1.0389999999999999</v>
      </c>
      <c r="E138" s="196">
        <v>1.052</v>
      </c>
      <c r="F138" s="195">
        <v>889</v>
      </c>
    </row>
    <row r="139" spans="1:6" x14ac:dyDescent="0.25">
      <c r="A139" s="194" t="s">
        <v>277</v>
      </c>
      <c r="B139" s="196">
        <v>1.0629999999999999</v>
      </c>
      <c r="C139" s="196">
        <v>1.0489999999999999</v>
      </c>
      <c r="D139" s="196">
        <v>1.048</v>
      </c>
      <c r="E139" s="196">
        <v>1.048</v>
      </c>
      <c r="F139" s="195">
        <v>890</v>
      </c>
    </row>
    <row r="140" spans="1:6" x14ac:dyDescent="0.25">
      <c r="A140" s="194" t="s">
        <v>280</v>
      </c>
      <c r="B140" s="196">
        <v>1.008</v>
      </c>
      <c r="C140" s="196">
        <v>1.0069999999999999</v>
      </c>
      <c r="D140" s="196">
        <v>1.0069999999999999</v>
      </c>
      <c r="E140" s="196">
        <v>1.0069999999999999</v>
      </c>
      <c r="F140" s="195">
        <v>834</v>
      </c>
    </row>
    <row r="141" spans="1:6" x14ac:dyDescent="0.25">
      <c r="A141" s="194" t="s">
        <v>282</v>
      </c>
      <c r="B141" s="196">
        <v>1.01</v>
      </c>
      <c r="C141" s="196">
        <v>1.0109999999999999</v>
      </c>
      <c r="D141" s="196">
        <v>1.0209999999999999</v>
      </c>
      <c r="E141" s="196">
        <v>1.0109999999999999</v>
      </c>
      <c r="F141" s="195">
        <v>891</v>
      </c>
    </row>
    <row r="142" spans="1:6" x14ac:dyDescent="0.25">
      <c r="A142" s="194" t="s">
        <v>283</v>
      </c>
      <c r="B142" s="196">
        <v>1.016</v>
      </c>
      <c r="C142" s="196">
        <v>1.014</v>
      </c>
      <c r="D142" s="196">
        <v>1.0149999999999999</v>
      </c>
      <c r="E142" s="196">
        <v>1.0149999999999999</v>
      </c>
      <c r="F142" s="195">
        <v>892</v>
      </c>
    </row>
    <row r="143" spans="1:6" x14ac:dyDescent="0.25">
      <c r="A143" s="194" t="s">
        <v>284</v>
      </c>
      <c r="B143" s="196">
        <v>1.0580000000000001</v>
      </c>
      <c r="C143" s="196">
        <v>1.054</v>
      </c>
      <c r="D143" s="196">
        <v>1.0469999999999999</v>
      </c>
      <c r="E143" s="196">
        <v>1.05</v>
      </c>
      <c r="F143" s="195">
        <v>893</v>
      </c>
    </row>
    <row r="144" spans="1:6" x14ac:dyDescent="0.25">
      <c r="A144" s="194" t="s">
        <v>285</v>
      </c>
      <c r="B144" s="196">
        <v>1.008</v>
      </c>
      <c r="C144" s="196">
        <v>1.008</v>
      </c>
      <c r="D144" s="196">
        <v>1.008</v>
      </c>
      <c r="E144" s="196">
        <v>1.0069999999999999</v>
      </c>
      <c r="F144" s="195">
        <v>894</v>
      </c>
    </row>
    <row r="145" spans="1:6" x14ac:dyDescent="0.25">
      <c r="A145" s="194" t="s">
        <v>286</v>
      </c>
      <c r="B145" s="196">
        <v>1.016</v>
      </c>
      <c r="C145" s="196">
        <v>1.014</v>
      </c>
      <c r="D145" s="196">
        <v>1.014</v>
      </c>
      <c r="E145" s="196">
        <v>1.0129999999999999</v>
      </c>
      <c r="F145" s="195">
        <v>895</v>
      </c>
    </row>
    <row r="146" spans="1:6" x14ac:dyDescent="0.25">
      <c r="A146" s="194" t="s">
        <v>287</v>
      </c>
      <c r="B146" s="196">
        <v>1.016</v>
      </c>
      <c r="C146" s="196">
        <v>1.0129999999999999</v>
      </c>
      <c r="D146" s="196">
        <v>1.0329999999999999</v>
      </c>
      <c r="E146" s="196">
        <v>1.02</v>
      </c>
      <c r="F146" s="195">
        <v>896</v>
      </c>
    </row>
    <row r="147" spans="1:6" x14ac:dyDescent="0.25">
      <c r="A147" s="194" t="s">
        <v>288</v>
      </c>
      <c r="B147" s="196">
        <v>0.99399999999999999</v>
      </c>
      <c r="C147" s="196">
        <v>0.98599999999999999</v>
      </c>
      <c r="D147" s="196">
        <v>0.97499999999999998</v>
      </c>
      <c r="E147" s="196">
        <v>0.99199999999999999</v>
      </c>
      <c r="F147" s="195">
        <v>720</v>
      </c>
    </row>
    <row r="148" spans="1:6" x14ac:dyDescent="0.25">
      <c r="A148" s="194" t="s">
        <v>289</v>
      </c>
      <c r="B148" s="196">
        <v>1.0349999999999999</v>
      </c>
      <c r="C148" s="196">
        <v>1.0129999999999999</v>
      </c>
      <c r="D148" s="196">
        <v>1.0069999999999999</v>
      </c>
      <c r="E148" s="196">
        <v>1.0269999999999999</v>
      </c>
      <c r="F148" s="195">
        <v>848</v>
      </c>
    </row>
    <row r="149" spans="1:6" x14ac:dyDescent="0.25">
      <c r="A149" s="194" t="s">
        <v>291</v>
      </c>
      <c r="B149" s="196">
        <v>1.0509999999999999</v>
      </c>
      <c r="C149" s="196">
        <v>1.052</v>
      </c>
      <c r="D149" s="196">
        <v>1.054</v>
      </c>
      <c r="E149" s="196">
        <v>1.046</v>
      </c>
      <c r="F149" s="195">
        <v>722</v>
      </c>
    </row>
    <row r="150" spans="1:6" x14ac:dyDescent="0.25">
      <c r="A150" s="194" t="s">
        <v>292</v>
      </c>
      <c r="B150" s="196">
        <v>1.016</v>
      </c>
      <c r="C150" s="196">
        <v>1.0149999999999999</v>
      </c>
      <c r="D150" s="196">
        <v>1.0149999999999999</v>
      </c>
      <c r="E150" s="196">
        <v>1.0129999999999999</v>
      </c>
      <c r="F150" s="195">
        <v>724</v>
      </c>
    </row>
    <row r="151" spans="1:6" x14ac:dyDescent="0.25">
      <c r="A151" s="194" t="s">
        <v>293</v>
      </c>
      <c r="B151" s="196">
        <v>1.0309999999999999</v>
      </c>
      <c r="C151" s="196">
        <v>1.0289999999999999</v>
      </c>
      <c r="D151" s="196">
        <v>1.03</v>
      </c>
      <c r="E151" s="196">
        <v>1.0229999999999999</v>
      </c>
      <c r="F151" s="195">
        <v>725</v>
      </c>
    </row>
    <row r="152" spans="1:6" x14ac:dyDescent="0.25">
      <c r="A152" s="194" t="s">
        <v>294</v>
      </c>
      <c r="B152" s="196">
        <v>1.014</v>
      </c>
      <c r="C152" s="196">
        <v>1.0109999999999999</v>
      </c>
      <c r="D152" s="196">
        <v>1.0169999999999999</v>
      </c>
      <c r="E152" s="196">
        <v>1.0129999999999999</v>
      </c>
      <c r="F152" s="195">
        <v>726</v>
      </c>
    </row>
    <row r="153" spans="1:6" x14ac:dyDescent="0.25">
      <c r="A153" s="194" t="s">
        <v>295</v>
      </c>
      <c r="B153" s="196">
        <v>1.022</v>
      </c>
      <c r="C153" s="196">
        <v>0.996</v>
      </c>
      <c r="D153" s="196">
        <v>0.98799999999999999</v>
      </c>
      <c r="E153" s="196">
        <v>1.022</v>
      </c>
      <c r="F153" s="195">
        <v>727</v>
      </c>
    </row>
    <row r="154" spans="1:6" x14ac:dyDescent="0.25">
      <c r="A154" s="194" t="s">
        <v>296</v>
      </c>
      <c r="B154" s="196">
        <v>1.0069999999999999</v>
      </c>
      <c r="C154" s="196">
        <v>0.995</v>
      </c>
      <c r="D154" s="196">
        <v>0.996</v>
      </c>
      <c r="E154" s="196">
        <v>1.012</v>
      </c>
      <c r="F154" s="195">
        <v>831</v>
      </c>
    </row>
    <row r="155" spans="1:6" x14ac:dyDescent="0.25">
      <c r="A155" s="194" t="s">
        <v>297</v>
      </c>
      <c r="B155" s="196">
        <v>1.0449999999999999</v>
      </c>
      <c r="C155" s="196">
        <v>1.0469999999999999</v>
      </c>
      <c r="D155" s="196">
        <v>1.0469999999999999</v>
      </c>
      <c r="E155" s="196">
        <v>1.0389999999999999</v>
      </c>
      <c r="F155" s="195">
        <v>832</v>
      </c>
    </row>
    <row r="156" spans="1:6" x14ac:dyDescent="0.25">
      <c r="A156" s="194" t="s">
        <v>300</v>
      </c>
      <c r="B156" s="196">
        <v>1.0389999999999999</v>
      </c>
      <c r="C156" s="196">
        <v>1.0269999999999999</v>
      </c>
      <c r="D156" s="196">
        <v>1.0289999999999999</v>
      </c>
      <c r="E156" s="196">
        <v>1.0329999999999999</v>
      </c>
      <c r="F156" s="195" t="s">
        <v>298</v>
      </c>
    </row>
    <row r="157" spans="1:6" x14ac:dyDescent="0.25">
      <c r="A157" s="194" t="s">
        <v>301</v>
      </c>
      <c r="B157" s="196">
        <v>1.0129999999999999</v>
      </c>
      <c r="C157" s="196">
        <v>1.0109999999999999</v>
      </c>
      <c r="D157" s="196">
        <v>1.0109999999999999</v>
      </c>
      <c r="E157" s="196">
        <v>1.0109999999999999</v>
      </c>
      <c r="F157" s="195">
        <v>850</v>
      </c>
    </row>
    <row r="158" spans="1:6" x14ac:dyDescent="0.25">
      <c r="A158" s="194" t="s">
        <v>302</v>
      </c>
      <c r="B158" s="196">
        <v>1.014</v>
      </c>
      <c r="C158" s="196">
        <v>1.008</v>
      </c>
      <c r="D158" s="196">
        <v>1.0069999999999999</v>
      </c>
      <c r="E158" s="196">
        <v>1.0109999999999999</v>
      </c>
      <c r="F158" s="195">
        <v>661</v>
      </c>
    </row>
    <row r="159" spans="1:6" x14ac:dyDescent="0.25">
      <c r="A159" s="194" t="s">
        <v>303</v>
      </c>
      <c r="B159" s="196">
        <v>1.018</v>
      </c>
      <c r="C159" s="196">
        <v>1.018</v>
      </c>
      <c r="D159" s="196">
        <v>1.02</v>
      </c>
      <c r="E159" s="196">
        <v>1.0169999999999999</v>
      </c>
      <c r="F159" s="195">
        <v>662</v>
      </c>
    </row>
    <row r="160" spans="1:6" x14ac:dyDescent="0.25">
      <c r="A160" s="194" t="s">
        <v>304</v>
      </c>
      <c r="B160" s="196">
        <v>1.032</v>
      </c>
      <c r="C160" s="196">
        <v>1.0209999999999999</v>
      </c>
      <c r="D160" s="196">
        <v>1.0309999999999999</v>
      </c>
      <c r="E160" s="196">
        <v>1.0269999999999999</v>
      </c>
      <c r="F160" s="195">
        <v>452</v>
      </c>
    </row>
    <row r="161" spans="1:6" x14ac:dyDescent="0.25">
      <c r="A161" s="194" t="s">
        <v>305</v>
      </c>
      <c r="B161" s="196">
        <v>1.0109999999999999</v>
      </c>
      <c r="C161" s="196">
        <v>1.006</v>
      </c>
      <c r="D161" s="196">
        <v>1.004</v>
      </c>
      <c r="E161" s="196">
        <v>1.012</v>
      </c>
      <c r="F161" s="195">
        <v>663</v>
      </c>
    </row>
    <row r="162" spans="1:6" x14ac:dyDescent="0.25">
      <c r="A162" s="194" t="s">
        <v>308</v>
      </c>
      <c r="B162" s="196">
        <v>1.016</v>
      </c>
      <c r="C162" s="196">
        <v>1.0169999999999999</v>
      </c>
      <c r="D162" s="196">
        <v>1.0209999999999999</v>
      </c>
      <c r="E162" s="196">
        <v>1.0149999999999999</v>
      </c>
      <c r="F162" s="195" t="s">
        <v>306</v>
      </c>
    </row>
    <row r="163" spans="1:6" x14ac:dyDescent="0.25">
      <c r="A163" s="194" t="s">
        <v>309</v>
      </c>
      <c r="B163" s="196">
        <v>1.02</v>
      </c>
      <c r="C163" s="196">
        <v>1.014</v>
      </c>
      <c r="D163" s="196">
        <v>1.012</v>
      </c>
      <c r="E163" s="196">
        <v>1.016</v>
      </c>
      <c r="F163" s="195">
        <v>458</v>
      </c>
    </row>
    <row r="164" spans="1:6" x14ac:dyDescent="0.25">
      <c r="A164" s="194" t="s">
        <v>310</v>
      </c>
      <c r="B164" s="196">
        <v>1.024</v>
      </c>
      <c r="C164" s="196">
        <v>1.018</v>
      </c>
      <c r="D164" s="196">
        <v>1.0189999999999999</v>
      </c>
      <c r="E164" s="196">
        <v>1.02</v>
      </c>
      <c r="F164" s="195">
        <v>596</v>
      </c>
    </row>
    <row r="165" spans="1:6" x14ac:dyDescent="0.25">
      <c r="A165" s="194" t="s">
        <v>311</v>
      </c>
      <c r="B165" s="196">
        <v>1.0289999999999999</v>
      </c>
      <c r="C165" s="196">
        <v>1.0189999999999999</v>
      </c>
      <c r="D165" s="196">
        <v>1.018</v>
      </c>
      <c r="E165" s="196">
        <v>1.02</v>
      </c>
      <c r="F165" s="195">
        <v>597</v>
      </c>
    </row>
    <row r="166" spans="1:6" x14ac:dyDescent="0.25">
      <c r="A166" s="194" t="s">
        <v>312</v>
      </c>
      <c r="B166" s="196">
        <v>1.0049999999999999</v>
      </c>
      <c r="C166" s="196">
        <v>1.0029999999999999</v>
      </c>
      <c r="D166" s="196">
        <v>1.0029999999999999</v>
      </c>
      <c r="E166" s="196">
        <v>1.0049999999999999</v>
      </c>
      <c r="F166" s="195">
        <v>665</v>
      </c>
    </row>
    <row r="167" spans="1:6" x14ac:dyDescent="0.25">
      <c r="A167" s="194" t="s">
        <v>313</v>
      </c>
      <c r="B167" s="196">
        <v>1.0429999999999999</v>
      </c>
      <c r="C167" s="196">
        <v>1.038</v>
      </c>
      <c r="D167" s="196">
        <v>1.0429999999999999</v>
      </c>
      <c r="E167" s="196">
        <v>1.038</v>
      </c>
      <c r="F167" s="195">
        <v>598</v>
      </c>
    </row>
    <row r="168" spans="1:6" x14ac:dyDescent="0.25">
      <c r="A168" s="194" t="s">
        <v>314</v>
      </c>
      <c r="B168" s="196">
        <v>1.012</v>
      </c>
      <c r="C168" s="196">
        <v>1.0169999999999999</v>
      </c>
      <c r="D168" s="196">
        <v>1.0269999999999999</v>
      </c>
      <c r="E168" s="196">
        <v>1.01</v>
      </c>
      <c r="F168" s="195">
        <v>459</v>
      </c>
    </row>
    <row r="169" spans="1:6" x14ac:dyDescent="0.25">
      <c r="A169" s="194" t="s">
        <v>315</v>
      </c>
      <c r="B169" s="196">
        <v>1.028</v>
      </c>
      <c r="C169" s="196">
        <v>1.012</v>
      </c>
      <c r="D169" s="196">
        <v>1.008</v>
      </c>
      <c r="E169" s="196">
        <v>1.0209999999999999</v>
      </c>
      <c r="F169" s="195">
        <v>599</v>
      </c>
    </row>
    <row r="170" spans="1:6" x14ac:dyDescent="0.25">
      <c r="A170" s="194" t="s">
        <v>316</v>
      </c>
      <c r="B170" s="196">
        <v>1.034</v>
      </c>
      <c r="C170" s="196">
        <v>1.028</v>
      </c>
      <c r="D170" s="196">
        <v>1.0229999999999999</v>
      </c>
      <c r="E170" s="196">
        <v>1.0309999999999999</v>
      </c>
      <c r="F170" s="195">
        <v>666</v>
      </c>
    </row>
    <row r="171" spans="1:6" x14ac:dyDescent="0.25">
      <c r="A171" s="194" t="s">
        <v>317</v>
      </c>
      <c r="B171" s="196">
        <v>0.997</v>
      </c>
      <c r="C171" s="196">
        <v>0.99199999999999999</v>
      </c>
      <c r="D171" s="196">
        <v>0.99399999999999999</v>
      </c>
      <c r="E171" s="196">
        <v>0.996</v>
      </c>
      <c r="F171" s="195">
        <v>460</v>
      </c>
    </row>
    <row r="172" spans="1:6" x14ac:dyDescent="0.25">
      <c r="A172" s="194" t="s">
        <v>318</v>
      </c>
      <c r="B172" s="196">
        <v>0.996</v>
      </c>
      <c r="C172" s="196">
        <v>0.98</v>
      </c>
      <c r="D172" s="196">
        <v>0.97899999999999998</v>
      </c>
      <c r="E172" s="196">
        <v>0.997</v>
      </c>
      <c r="F172" s="195">
        <v>650</v>
      </c>
    </row>
    <row r="173" spans="1:6" x14ac:dyDescent="0.25">
      <c r="A173" s="194" t="s">
        <v>319</v>
      </c>
      <c r="B173" s="196">
        <v>1.0109999999999999</v>
      </c>
      <c r="C173" s="196">
        <v>0.998</v>
      </c>
      <c r="D173" s="196">
        <v>1.0189999999999999</v>
      </c>
      <c r="E173" s="196">
        <v>1.014</v>
      </c>
      <c r="F173" s="195">
        <v>651</v>
      </c>
    </row>
    <row r="174" spans="1:6" x14ac:dyDescent="0.25">
      <c r="A174" s="194" t="s">
        <v>320</v>
      </c>
      <c r="B174" s="196">
        <v>1.0169999999999999</v>
      </c>
      <c r="C174" s="196">
        <v>1.012</v>
      </c>
      <c r="D174" s="196">
        <v>1.0089999999999999</v>
      </c>
      <c r="E174" s="196">
        <v>1.012</v>
      </c>
      <c r="F174" s="195">
        <v>652</v>
      </c>
    </row>
    <row r="175" spans="1:6" x14ac:dyDescent="0.25">
      <c r="A175" s="194" t="s">
        <v>321</v>
      </c>
      <c r="B175" s="196">
        <v>1.018</v>
      </c>
      <c r="C175" s="196">
        <v>1.01</v>
      </c>
      <c r="D175" s="196">
        <v>1.03</v>
      </c>
      <c r="E175" s="196">
        <v>1.022</v>
      </c>
      <c r="F175" s="195">
        <v>667</v>
      </c>
    </row>
    <row r="176" spans="1:6" x14ac:dyDescent="0.25">
      <c r="A176" s="194" t="s">
        <v>322</v>
      </c>
      <c r="B176" s="196">
        <v>0.998</v>
      </c>
      <c r="C176" s="196">
        <v>0.98799999999999999</v>
      </c>
      <c r="D176" s="196">
        <v>0.98099999999999998</v>
      </c>
      <c r="E176" s="196">
        <v>0.999</v>
      </c>
      <c r="F176" s="195">
        <v>465</v>
      </c>
    </row>
    <row r="177" spans="1:6" x14ac:dyDescent="0.25">
      <c r="A177" s="194" t="s">
        <v>323</v>
      </c>
      <c r="B177" s="196">
        <v>1.0249999999999999</v>
      </c>
      <c r="C177" s="196">
        <v>1.0069999999999999</v>
      </c>
      <c r="D177" s="196">
        <v>1.0069999999999999</v>
      </c>
      <c r="E177" s="196">
        <v>1.0209999999999999</v>
      </c>
      <c r="F177" s="195">
        <v>653</v>
      </c>
    </row>
    <row r="178" spans="1:6" x14ac:dyDescent="0.25">
      <c r="A178" s="194" t="s">
        <v>324</v>
      </c>
      <c r="B178" s="196">
        <v>1.002</v>
      </c>
      <c r="C178" s="196">
        <v>1.0009999999999999</v>
      </c>
      <c r="D178" s="196">
        <v>1.002</v>
      </c>
      <c r="E178" s="196">
        <v>1.0009999999999999</v>
      </c>
      <c r="F178" s="195">
        <v>654</v>
      </c>
    </row>
    <row r="179" spans="1:6" x14ac:dyDescent="0.25">
      <c r="A179" s="194" t="s">
        <v>325</v>
      </c>
      <c r="B179" s="196">
        <v>1.0029999999999999</v>
      </c>
      <c r="C179" s="196">
        <v>0.99099999999999999</v>
      </c>
      <c r="D179" s="196">
        <v>0.98799999999999999</v>
      </c>
      <c r="E179" s="196">
        <v>1.0009999999999999</v>
      </c>
      <c r="F179" s="195">
        <v>656</v>
      </c>
    </row>
    <row r="180" spans="1:6" x14ac:dyDescent="0.25">
      <c r="A180" s="194" t="s">
        <v>326</v>
      </c>
      <c r="B180" s="196">
        <v>1.0009999999999999</v>
      </c>
      <c r="C180" s="196">
        <v>0.998</v>
      </c>
      <c r="D180" s="196">
        <v>0.998</v>
      </c>
      <c r="E180" s="196">
        <v>1.0069999999999999</v>
      </c>
      <c r="F180" s="195">
        <v>664</v>
      </c>
    </row>
    <row r="181" spans="1:6" x14ac:dyDescent="0.25">
      <c r="A181" s="194" t="s">
        <v>327</v>
      </c>
      <c r="B181" s="196">
        <v>1.0189999999999999</v>
      </c>
      <c r="C181" s="196">
        <v>1.0109999999999999</v>
      </c>
      <c r="D181" s="196">
        <v>1.0029999999999999</v>
      </c>
      <c r="E181" s="196">
        <v>1.0129999999999999</v>
      </c>
      <c r="F181" s="195">
        <v>524</v>
      </c>
    </row>
    <row r="182" spans="1:6" x14ac:dyDescent="0.25">
      <c r="A182" s="194" t="s">
        <v>328</v>
      </c>
      <c r="B182" s="196">
        <v>1.044</v>
      </c>
      <c r="C182" s="196">
        <v>1.0309999999999999</v>
      </c>
      <c r="D182" s="196">
        <v>1.0229999999999999</v>
      </c>
      <c r="E182" s="196">
        <v>1.0429999999999999</v>
      </c>
      <c r="F182" s="195">
        <v>675</v>
      </c>
    </row>
    <row r="183" spans="1:6" x14ac:dyDescent="0.25">
      <c r="A183" s="194" t="s">
        <v>329</v>
      </c>
      <c r="B183" s="196">
        <v>1.0660000000000001</v>
      </c>
      <c r="C183" s="196">
        <v>1.0720000000000001</v>
      </c>
      <c r="D183" s="196">
        <v>1.073</v>
      </c>
      <c r="E183" s="196">
        <v>1.054</v>
      </c>
      <c r="F183" s="195">
        <v>676</v>
      </c>
    </row>
    <row r="184" spans="1:6" x14ac:dyDescent="0.25">
      <c r="A184" s="194" t="s">
        <v>330</v>
      </c>
      <c r="B184" s="196">
        <v>1.002</v>
      </c>
      <c r="C184" s="196">
        <v>1.0029999999999999</v>
      </c>
      <c r="D184" s="196">
        <v>1.0029999999999999</v>
      </c>
      <c r="E184" s="196">
        <v>1.002</v>
      </c>
      <c r="F184" s="195">
        <v>681</v>
      </c>
    </row>
    <row r="185" spans="1:6" x14ac:dyDescent="0.25">
      <c r="A185" s="194" t="s">
        <v>331</v>
      </c>
      <c r="B185" s="196">
        <v>1.0229999999999999</v>
      </c>
      <c r="C185" s="196">
        <v>1.0129999999999999</v>
      </c>
      <c r="D185" s="196">
        <v>1.016</v>
      </c>
      <c r="E185" s="196">
        <v>1.018</v>
      </c>
      <c r="F185" s="195">
        <v>668</v>
      </c>
    </row>
    <row r="186" spans="1:6" x14ac:dyDescent="0.25">
      <c r="A186" s="194" t="s">
        <v>332</v>
      </c>
      <c r="B186" s="196">
        <v>1.0389999999999999</v>
      </c>
      <c r="C186" s="196">
        <v>1.0329999999999999</v>
      </c>
      <c r="D186" s="196">
        <v>1.028</v>
      </c>
      <c r="E186" s="196">
        <v>1.0349999999999999</v>
      </c>
      <c r="F186" s="195">
        <v>670</v>
      </c>
    </row>
    <row r="187" spans="1:6" x14ac:dyDescent="0.25">
      <c r="A187" s="194" t="s">
        <v>333</v>
      </c>
      <c r="B187" s="196">
        <v>1.0209999999999999</v>
      </c>
      <c r="C187" s="196">
        <v>1.018</v>
      </c>
      <c r="D187" s="196">
        <v>1.0169999999999999</v>
      </c>
      <c r="E187" s="196">
        <v>1.018</v>
      </c>
      <c r="F187" s="195">
        <v>671</v>
      </c>
    </row>
    <row r="188" spans="1:6" x14ac:dyDescent="0.25">
      <c r="A188" s="194" t="s">
        <v>334</v>
      </c>
      <c r="B188" s="196">
        <v>1.0069999999999999</v>
      </c>
      <c r="C188" s="196">
        <v>1.006</v>
      </c>
      <c r="D188" s="196">
        <v>1.004</v>
      </c>
      <c r="E188" s="196">
        <v>1.006</v>
      </c>
      <c r="F188" s="195">
        <v>677</v>
      </c>
    </row>
    <row r="189" spans="1:6" x14ac:dyDescent="0.25">
      <c r="A189" s="194" t="s">
        <v>335</v>
      </c>
      <c r="B189" s="196">
        <v>1.012</v>
      </c>
      <c r="C189" s="196">
        <v>1.014</v>
      </c>
      <c r="D189" s="196">
        <v>1.014</v>
      </c>
      <c r="E189" s="196">
        <v>1.0109999999999999</v>
      </c>
      <c r="F189" s="195">
        <v>678</v>
      </c>
    </row>
    <row r="190" spans="1:6" x14ac:dyDescent="0.25">
      <c r="A190" s="194" t="s">
        <v>336</v>
      </c>
      <c r="B190" s="196">
        <v>1.0209999999999999</v>
      </c>
      <c r="C190" s="196">
        <v>1.036</v>
      </c>
      <c r="D190" s="196">
        <v>1.0449999999999999</v>
      </c>
      <c r="E190" s="196">
        <v>1.0189999999999999</v>
      </c>
      <c r="F190" s="195">
        <v>679</v>
      </c>
    </row>
    <row r="191" spans="1:6" x14ac:dyDescent="0.25">
      <c r="A191" s="194" t="s">
        <v>337</v>
      </c>
      <c r="B191" s="196">
        <v>1.004</v>
      </c>
      <c r="C191" s="196">
        <v>0.998</v>
      </c>
      <c r="D191" s="196">
        <v>0.996</v>
      </c>
      <c r="E191" s="196">
        <v>1.002</v>
      </c>
      <c r="F191" s="195">
        <v>672</v>
      </c>
    </row>
    <row r="192" spans="1:6" x14ac:dyDescent="0.25">
      <c r="A192" s="194" t="s">
        <v>338</v>
      </c>
      <c r="B192" s="196">
        <v>1.0069999999999999</v>
      </c>
      <c r="C192" s="196">
        <v>1</v>
      </c>
      <c r="D192" s="196">
        <v>0.998</v>
      </c>
      <c r="E192" s="196">
        <v>1.0069999999999999</v>
      </c>
      <c r="F192" s="195">
        <v>680</v>
      </c>
    </row>
    <row r="193" spans="1:6" x14ac:dyDescent="0.25">
      <c r="A193" s="194" t="s">
        <v>339</v>
      </c>
      <c r="B193" s="196">
        <v>1.01</v>
      </c>
      <c r="C193" s="196">
        <v>1.0029999999999999</v>
      </c>
      <c r="D193" s="196">
        <v>1.0009999999999999</v>
      </c>
      <c r="E193" s="196">
        <v>1.008</v>
      </c>
      <c r="F193" s="195">
        <v>674</v>
      </c>
    </row>
    <row r="194" spans="1:6" x14ac:dyDescent="0.25">
      <c r="A194" s="194" t="s">
        <v>340</v>
      </c>
      <c r="B194" s="196">
        <v>1.01</v>
      </c>
      <c r="C194" s="196">
        <v>1.002</v>
      </c>
      <c r="D194" s="196">
        <v>1.0009999999999999</v>
      </c>
      <c r="E194" s="196">
        <v>1.008</v>
      </c>
      <c r="F194" s="195">
        <v>682</v>
      </c>
    </row>
    <row r="195" spans="1:6" x14ac:dyDescent="0.25">
      <c r="A195" s="194" t="s">
        <v>343</v>
      </c>
      <c r="B195" s="196">
        <v>1.02</v>
      </c>
      <c r="C195" s="196">
        <v>1.0109999999999999</v>
      </c>
      <c r="D195" s="196">
        <v>1.0169999999999999</v>
      </c>
      <c r="E195" s="196">
        <v>1.01</v>
      </c>
      <c r="F195" s="195" t="s">
        <v>341</v>
      </c>
    </row>
    <row r="196" spans="1:6" x14ac:dyDescent="0.25">
      <c r="A196" s="194" t="s">
        <v>344</v>
      </c>
      <c r="B196" s="196">
        <v>1.01</v>
      </c>
      <c r="C196" s="196">
        <v>1.0149999999999999</v>
      </c>
      <c r="D196" s="196">
        <v>1.0149999999999999</v>
      </c>
      <c r="E196" s="196">
        <v>1.008</v>
      </c>
      <c r="F196" s="195">
        <v>683</v>
      </c>
    </row>
    <row r="197" spans="1:6" x14ac:dyDescent="0.25">
      <c r="A197" s="194" t="s">
        <v>345</v>
      </c>
      <c r="B197" s="196">
        <v>1.034</v>
      </c>
      <c r="C197" s="196">
        <v>1.028</v>
      </c>
      <c r="D197" s="196">
        <v>1.0149999999999999</v>
      </c>
      <c r="E197" s="196">
        <v>1.022</v>
      </c>
      <c r="F197" s="195">
        <v>684</v>
      </c>
    </row>
    <row r="198" spans="1:6" x14ac:dyDescent="0.25">
      <c r="A198" s="194" t="s">
        <v>346</v>
      </c>
      <c r="B198" s="196">
        <v>1.0069999999999999</v>
      </c>
      <c r="C198" s="196">
        <v>1.0049999999999999</v>
      </c>
      <c r="D198" s="196">
        <v>1.0049999999999999</v>
      </c>
      <c r="E198" s="196">
        <v>1.0049999999999999</v>
      </c>
      <c r="F198" s="195">
        <v>685</v>
      </c>
    </row>
    <row r="199" spans="1:6" x14ac:dyDescent="0.25">
      <c r="A199" s="194" t="s">
        <v>347</v>
      </c>
      <c r="B199" s="196">
        <v>1.028</v>
      </c>
      <c r="C199" s="196">
        <v>1.0409999999999999</v>
      </c>
      <c r="D199" s="196">
        <v>1.046</v>
      </c>
      <c r="E199" s="196">
        <v>1.024</v>
      </c>
      <c r="F199" s="195">
        <v>686</v>
      </c>
    </row>
    <row r="200" spans="1:6" x14ac:dyDescent="0.25">
      <c r="A200" s="194" t="s">
        <v>348</v>
      </c>
      <c r="B200" s="196">
        <v>1.0349999999999999</v>
      </c>
      <c r="C200" s="196">
        <v>1.0369999999999999</v>
      </c>
      <c r="D200" s="196">
        <v>1.04</v>
      </c>
      <c r="E200" s="196">
        <v>1.028</v>
      </c>
      <c r="F200" s="195">
        <v>687</v>
      </c>
    </row>
    <row r="201" spans="1:6" x14ac:dyDescent="0.25">
      <c r="A201" s="194" t="s">
        <v>349</v>
      </c>
      <c r="B201" s="196">
        <v>1.012</v>
      </c>
      <c r="C201" s="196">
        <v>1.022</v>
      </c>
      <c r="D201" s="196">
        <v>1.042</v>
      </c>
      <c r="E201" s="196">
        <v>1.01</v>
      </c>
      <c r="F201" s="195">
        <v>688</v>
      </c>
    </row>
    <row r="202" spans="1:6" x14ac:dyDescent="0.25">
      <c r="A202" s="194" t="s">
        <v>350</v>
      </c>
      <c r="B202" s="196">
        <v>1.052</v>
      </c>
      <c r="C202" s="196">
        <v>1.0429999999999999</v>
      </c>
      <c r="D202" s="196">
        <v>1.048</v>
      </c>
      <c r="E202" s="196">
        <v>1.046</v>
      </c>
      <c r="F202" s="195">
        <v>525</v>
      </c>
    </row>
    <row r="203" spans="1:6" x14ac:dyDescent="0.25">
      <c r="A203" s="194" t="s">
        <v>351</v>
      </c>
      <c r="B203" s="196">
        <v>1.008</v>
      </c>
      <c r="C203" s="196">
        <v>1.008</v>
      </c>
      <c r="D203" s="196">
        <v>1.008</v>
      </c>
      <c r="E203" s="196">
        <v>1.0069999999999999</v>
      </c>
      <c r="F203" s="195">
        <v>689</v>
      </c>
    </row>
    <row r="204" spans="1:6" x14ac:dyDescent="0.25">
      <c r="A204" s="194" t="s">
        <v>352</v>
      </c>
      <c r="B204" s="196">
        <v>1.0009999999999999</v>
      </c>
      <c r="C204" s="196">
        <v>0.998</v>
      </c>
      <c r="D204" s="196">
        <v>0.999</v>
      </c>
      <c r="E204" s="196">
        <v>1.0069999999999999</v>
      </c>
      <c r="F204" s="195">
        <v>690</v>
      </c>
    </row>
    <row r="205" spans="1:6" x14ac:dyDescent="0.25">
      <c r="A205" s="194" t="s">
        <v>353</v>
      </c>
      <c r="B205" s="196">
        <v>1.0089999999999999</v>
      </c>
      <c r="C205" s="196">
        <v>1.0049999999999999</v>
      </c>
      <c r="D205" s="196">
        <v>1.002</v>
      </c>
      <c r="E205" s="196">
        <v>1.0069999999999999</v>
      </c>
      <c r="F205" s="195">
        <v>691</v>
      </c>
    </row>
    <row r="206" spans="1:6" x14ac:dyDescent="0.25">
      <c r="A206" s="194" t="s">
        <v>355</v>
      </c>
      <c r="B206" s="196">
        <v>1.02</v>
      </c>
      <c r="C206" s="196">
        <v>1.018</v>
      </c>
      <c r="D206" s="196">
        <v>1.0169999999999999</v>
      </c>
      <c r="E206" s="196">
        <v>1.016</v>
      </c>
      <c r="F206" s="195">
        <v>729</v>
      </c>
    </row>
    <row r="207" spans="1:6" x14ac:dyDescent="0.25">
      <c r="A207" s="194" t="s">
        <v>356</v>
      </c>
      <c r="B207" s="196">
        <v>1.024</v>
      </c>
      <c r="C207" s="196">
        <v>1.0349999999999999</v>
      </c>
      <c r="D207" s="196">
        <v>1.0369999999999999</v>
      </c>
      <c r="E207" s="196">
        <v>1.03</v>
      </c>
      <c r="F207" s="195">
        <v>527</v>
      </c>
    </row>
    <row r="208" spans="1:6" x14ac:dyDescent="0.25">
      <c r="A208" s="194" t="s">
        <v>357</v>
      </c>
      <c r="B208" s="196">
        <v>1.0569999999999999</v>
      </c>
      <c r="C208" s="196">
        <v>1.014</v>
      </c>
      <c r="D208" s="196">
        <v>1.0049999999999999</v>
      </c>
      <c r="E208" s="196">
        <v>1.048</v>
      </c>
      <c r="F208" s="195">
        <v>692</v>
      </c>
    </row>
    <row r="209" spans="1:6" x14ac:dyDescent="0.25">
      <c r="A209" s="194" t="s">
        <v>358</v>
      </c>
      <c r="B209" s="196">
        <v>1.014</v>
      </c>
      <c r="C209" s="196">
        <v>1.0129999999999999</v>
      </c>
      <c r="D209" s="196">
        <v>1.0109999999999999</v>
      </c>
      <c r="E209" s="196">
        <v>1.01</v>
      </c>
      <c r="F209" s="195">
        <v>897</v>
      </c>
    </row>
    <row r="210" spans="1:6" x14ac:dyDescent="0.25">
      <c r="A210" s="194" t="s">
        <v>359</v>
      </c>
      <c r="B210" s="196">
        <v>1.01</v>
      </c>
      <c r="C210" s="196">
        <v>1.01</v>
      </c>
      <c r="D210" s="196">
        <v>1.01</v>
      </c>
      <c r="E210" s="196">
        <v>1.008</v>
      </c>
      <c r="F210" s="195">
        <v>528</v>
      </c>
    </row>
    <row r="211" spans="1:6" x14ac:dyDescent="0.25">
      <c r="A211" s="194" t="s">
        <v>360</v>
      </c>
      <c r="B211" s="196">
        <v>1</v>
      </c>
      <c r="C211" s="196">
        <v>0.98799999999999999</v>
      </c>
      <c r="D211" s="196">
        <v>0.98499999999999999</v>
      </c>
      <c r="E211" s="196">
        <v>0.999</v>
      </c>
      <c r="F211" s="195">
        <v>693</v>
      </c>
    </row>
    <row r="212" spans="1:6" x14ac:dyDescent="0.25">
      <c r="A212" s="194" t="s">
        <v>361</v>
      </c>
      <c r="B212" s="196">
        <v>1.014</v>
      </c>
      <c r="C212" s="196">
        <v>0.99199999999999999</v>
      </c>
      <c r="D212" s="196">
        <v>0.98599999999999999</v>
      </c>
      <c r="E212" s="196">
        <v>1.0069999999999999</v>
      </c>
      <c r="F212" s="195">
        <v>529</v>
      </c>
    </row>
    <row r="213" spans="1:6" x14ac:dyDescent="0.25">
      <c r="A213" s="194" t="s">
        <v>362</v>
      </c>
      <c r="B213" s="196">
        <v>1.016</v>
      </c>
      <c r="C213" s="196">
        <v>1.0109999999999999</v>
      </c>
      <c r="D213" s="196">
        <v>1.014</v>
      </c>
      <c r="E213" s="196">
        <v>1.0129999999999999</v>
      </c>
      <c r="F213" s="195">
        <v>694</v>
      </c>
    </row>
    <row r="214" spans="1:6" x14ac:dyDescent="0.25">
      <c r="A214" s="194" t="s">
        <v>363</v>
      </c>
      <c r="B214" s="196">
        <v>1.016</v>
      </c>
      <c r="C214" s="196">
        <v>1.0149999999999999</v>
      </c>
      <c r="D214" s="196">
        <v>1.0169999999999999</v>
      </c>
      <c r="E214" s="196">
        <v>1.014</v>
      </c>
      <c r="F214" s="195">
        <v>585</v>
      </c>
    </row>
    <row r="215" spans="1:6" x14ac:dyDescent="0.25">
      <c r="A215" s="194" t="s">
        <v>364</v>
      </c>
      <c r="B215" s="196">
        <v>1.002</v>
      </c>
      <c r="C215" s="196">
        <v>0.98699999999999999</v>
      </c>
      <c r="D215" s="196">
        <v>0.98399999999999999</v>
      </c>
      <c r="E215" s="196">
        <v>1</v>
      </c>
      <c r="F215" s="195">
        <v>695</v>
      </c>
    </row>
    <row r="216" spans="1:6" x14ac:dyDescent="0.25">
      <c r="A216" s="194" t="s">
        <v>365</v>
      </c>
      <c r="B216" s="196">
        <v>1.002</v>
      </c>
      <c r="C216" s="196">
        <v>0.99399999999999999</v>
      </c>
      <c r="D216" s="196">
        <v>0.99299999999999999</v>
      </c>
      <c r="E216" s="196">
        <v>1.002</v>
      </c>
      <c r="F216" s="195">
        <v>696</v>
      </c>
    </row>
    <row r="217" spans="1:6" x14ac:dyDescent="0.25">
      <c r="A217" s="194" t="s">
        <v>368</v>
      </c>
      <c r="B217" s="196">
        <v>1.038</v>
      </c>
      <c r="C217" s="196">
        <v>1.038</v>
      </c>
      <c r="D217" s="196">
        <v>1.04</v>
      </c>
      <c r="E217" s="196">
        <v>1.034</v>
      </c>
      <c r="F217" s="195" t="s">
        <v>366</v>
      </c>
    </row>
    <row r="218" spans="1:6" x14ac:dyDescent="0.25">
      <c r="A218" s="194" t="s">
        <v>369</v>
      </c>
      <c r="B218" s="196">
        <v>1.0189999999999999</v>
      </c>
      <c r="C218" s="196">
        <v>1.018</v>
      </c>
      <c r="D218" s="196">
        <v>1.016</v>
      </c>
      <c r="E218" s="196">
        <v>1.0149999999999999</v>
      </c>
      <c r="F218" s="195">
        <v>595</v>
      </c>
    </row>
    <row r="219" spans="1:6" x14ac:dyDescent="0.25">
      <c r="A219" s="194" t="s">
        <v>370</v>
      </c>
      <c r="B219" s="196">
        <v>1.0009999999999999</v>
      </c>
      <c r="C219" s="196">
        <v>1</v>
      </c>
      <c r="D219" s="196">
        <v>0.999</v>
      </c>
      <c r="E219" s="196">
        <v>1.0009999999999999</v>
      </c>
      <c r="F219" s="195">
        <v>655</v>
      </c>
    </row>
    <row r="220" spans="1:6" x14ac:dyDescent="0.25">
      <c r="A220" s="194" t="s">
        <v>371</v>
      </c>
      <c r="B220" s="196">
        <v>1.024</v>
      </c>
      <c r="C220" s="196">
        <v>1.016</v>
      </c>
      <c r="D220" s="196">
        <v>1.0149999999999999</v>
      </c>
      <c r="E220" s="196">
        <v>1.032</v>
      </c>
      <c r="F220" s="195">
        <v>657</v>
      </c>
    </row>
    <row r="221" spans="1:6" x14ac:dyDescent="0.25">
      <c r="A221" s="194" t="s">
        <v>372</v>
      </c>
      <c r="B221" s="196">
        <v>1.008</v>
      </c>
      <c r="C221" s="196">
        <v>1.0049999999999999</v>
      </c>
      <c r="D221" s="196">
        <v>1.0049999999999999</v>
      </c>
      <c r="E221" s="196">
        <v>1.0129999999999999</v>
      </c>
      <c r="F221" s="195">
        <v>659</v>
      </c>
    </row>
    <row r="222" spans="1:6" x14ac:dyDescent="0.25">
      <c r="A222" s="194" t="s">
        <v>373</v>
      </c>
      <c r="B222" s="196">
        <v>1.0309999999999999</v>
      </c>
      <c r="C222" s="196">
        <v>1.026</v>
      </c>
      <c r="D222" s="196">
        <v>1.0249999999999999</v>
      </c>
      <c r="E222" s="196">
        <v>1.026</v>
      </c>
      <c r="F222" s="195">
        <v>660</v>
      </c>
    </row>
    <row r="223" spans="1:6" x14ac:dyDescent="0.25">
      <c r="A223" s="194" t="s">
        <v>374</v>
      </c>
      <c r="B223" s="196">
        <v>1.034</v>
      </c>
      <c r="C223" s="196">
        <v>1.038</v>
      </c>
      <c r="D223" s="196">
        <v>1.028</v>
      </c>
      <c r="E223" s="196">
        <v>1.032</v>
      </c>
      <c r="F223" s="195">
        <v>697</v>
      </c>
    </row>
    <row r="224" spans="1:6" x14ac:dyDescent="0.25">
      <c r="A224" s="194" t="s">
        <v>375</v>
      </c>
      <c r="B224" s="196">
        <v>1.014</v>
      </c>
      <c r="C224" s="196">
        <v>1.0129999999999999</v>
      </c>
      <c r="D224" s="196">
        <v>1.0109999999999999</v>
      </c>
      <c r="E224" s="196">
        <v>1.01</v>
      </c>
      <c r="F224" s="195">
        <v>897</v>
      </c>
    </row>
    <row r="225" spans="1:6" x14ac:dyDescent="0.25">
      <c r="A225" s="194" t="s">
        <v>376</v>
      </c>
      <c r="B225" s="196">
        <v>1.0329999999999999</v>
      </c>
      <c r="C225" s="196">
        <v>1.0269999999999999</v>
      </c>
      <c r="D225" s="196">
        <v>1.0229999999999999</v>
      </c>
      <c r="E225" s="196">
        <v>1.03</v>
      </c>
      <c r="F225" s="195">
        <v>669</v>
      </c>
    </row>
    <row r="226" spans="1:6" x14ac:dyDescent="0.25">
      <c r="A226" s="194" t="s">
        <v>377</v>
      </c>
      <c r="B226" s="196">
        <v>1.012</v>
      </c>
      <c r="C226" s="196">
        <v>1.022</v>
      </c>
      <c r="D226" s="196">
        <v>1.03</v>
      </c>
      <c r="E226" s="196">
        <v>1.0149999999999999</v>
      </c>
      <c r="F226" s="195">
        <v>7311</v>
      </c>
    </row>
    <row r="227" spans="1:6" x14ac:dyDescent="0.25">
      <c r="A227" s="194" t="s">
        <v>378</v>
      </c>
      <c r="B227" s="196">
        <v>1.0169999999999999</v>
      </c>
      <c r="C227" s="196">
        <v>1.014</v>
      </c>
      <c r="D227" s="196">
        <v>1.012</v>
      </c>
      <c r="E227" s="196">
        <v>1.0129999999999999</v>
      </c>
      <c r="F227" s="195">
        <v>698</v>
      </c>
    </row>
    <row r="228" spans="1:6" x14ac:dyDescent="0.25">
      <c r="A228" s="194" t="s">
        <v>379</v>
      </c>
      <c r="B228" s="196">
        <v>1.002</v>
      </c>
      <c r="C228" s="196">
        <v>0.98799999999999999</v>
      </c>
      <c r="D228" s="196">
        <v>0.98299999999999998</v>
      </c>
      <c r="E228" s="196">
        <v>1.0009999999999999</v>
      </c>
      <c r="F228" s="195">
        <v>699</v>
      </c>
    </row>
    <row r="229" spans="1:6" x14ac:dyDescent="0.25">
      <c r="A229" s="194" t="s">
        <v>381</v>
      </c>
      <c r="B229" s="196">
        <v>1.02</v>
      </c>
      <c r="C229" s="196">
        <v>1.018</v>
      </c>
      <c r="D229" s="196">
        <v>1.0169999999999999</v>
      </c>
      <c r="E229" s="196">
        <v>1.016</v>
      </c>
      <c r="F229" s="195">
        <v>703</v>
      </c>
    </row>
    <row r="230" spans="1:6" x14ac:dyDescent="0.25">
      <c r="A230" s="194" t="s">
        <v>382</v>
      </c>
      <c r="B230" s="196">
        <v>1.02</v>
      </c>
      <c r="C230" s="196">
        <v>1.018</v>
      </c>
      <c r="D230" s="196">
        <v>1.0169999999999999</v>
      </c>
      <c r="E230" s="196">
        <v>1.016</v>
      </c>
      <c r="F230" s="195">
        <v>730</v>
      </c>
    </row>
    <row r="231" spans="1:6" x14ac:dyDescent="0.25">
      <c r="A231" s="194" t="s">
        <v>383</v>
      </c>
      <c r="B231" s="196">
        <v>1.02</v>
      </c>
      <c r="C231" s="196">
        <v>1.018</v>
      </c>
      <c r="D231" s="196">
        <v>1.0169999999999999</v>
      </c>
      <c r="E231" s="196">
        <v>1.016</v>
      </c>
      <c r="F231" s="195">
        <v>731</v>
      </c>
    </row>
    <row r="232" spans="1:6" x14ac:dyDescent="0.25">
      <c r="A232" s="194" t="s">
        <v>384</v>
      </c>
      <c r="B232" s="196">
        <v>1.02</v>
      </c>
      <c r="C232" s="196">
        <v>1.018</v>
      </c>
      <c r="D232" s="196">
        <v>1.0169999999999999</v>
      </c>
      <c r="E232" s="196">
        <v>1.016</v>
      </c>
      <c r="F232" s="195">
        <v>732</v>
      </c>
    </row>
    <row r="233" spans="1:6" x14ac:dyDescent="0.25">
      <c r="A233" s="194" t="s">
        <v>385</v>
      </c>
      <c r="B233" s="196">
        <v>1.0049999999999999</v>
      </c>
      <c r="C233" s="196">
        <v>1.004</v>
      </c>
      <c r="D233" s="196">
        <v>1.004</v>
      </c>
      <c r="E233" s="196">
        <v>1.004</v>
      </c>
      <c r="F233" s="195">
        <v>673</v>
      </c>
    </row>
    <row r="234" spans="1:6" x14ac:dyDescent="0.25">
      <c r="A234" s="194" t="s">
        <v>386</v>
      </c>
      <c r="B234" s="196">
        <v>1.0449999999999999</v>
      </c>
      <c r="C234" s="196">
        <v>1.034</v>
      </c>
      <c r="D234" s="196">
        <v>1.044</v>
      </c>
      <c r="E234" s="196">
        <v>1.0640000000000001</v>
      </c>
      <c r="F234" s="195">
        <v>721</v>
      </c>
    </row>
    <row r="235" spans="1:6" x14ac:dyDescent="0.25">
      <c r="A235" s="194" t="s">
        <v>387</v>
      </c>
      <c r="B235" s="196">
        <v>1.028</v>
      </c>
      <c r="C235" s="196">
        <v>1.028</v>
      </c>
      <c r="D235" s="196">
        <v>1.032</v>
      </c>
      <c r="E235" s="196">
        <v>1.026</v>
      </c>
      <c r="F235" s="195">
        <v>728</v>
      </c>
    </row>
    <row r="236" spans="1:6" x14ac:dyDescent="0.25">
      <c r="A236" s="194" t="s">
        <v>388</v>
      </c>
      <c r="B236" s="196">
        <v>1.04</v>
      </c>
      <c r="C236" s="196">
        <v>1.012</v>
      </c>
      <c r="D236" s="196">
        <v>1.0029999999999999</v>
      </c>
      <c r="E236" s="196">
        <v>1.0369999999999999</v>
      </c>
      <c r="F236" s="195">
        <v>901</v>
      </c>
    </row>
    <row r="237" spans="1:6" x14ac:dyDescent="0.25">
      <c r="A237" s="194" t="s">
        <v>389</v>
      </c>
      <c r="B237" s="196">
        <v>1.04</v>
      </c>
      <c r="C237" s="196">
        <v>1.0369999999999999</v>
      </c>
      <c r="D237" s="196">
        <v>1.036</v>
      </c>
      <c r="E237" s="196">
        <v>1.0309999999999999</v>
      </c>
      <c r="F237" s="195">
        <v>904</v>
      </c>
    </row>
    <row r="238" spans="1:6" x14ac:dyDescent="0.25">
      <c r="A238" s="194" t="s">
        <v>390</v>
      </c>
      <c r="B238" s="196">
        <v>1.0089999999999999</v>
      </c>
      <c r="C238" s="196">
        <v>1.0069999999999999</v>
      </c>
      <c r="D238" s="196">
        <v>1.006</v>
      </c>
      <c r="E238" s="196">
        <v>1.008</v>
      </c>
      <c r="F238" s="195">
        <v>905</v>
      </c>
    </row>
    <row r="239" spans="1:6" x14ac:dyDescent="0.25">
      <c r="A239" s="194" t="s">
        <v>391</v>
      </c>
      <c r="B239" s="196">
        <v>1.014</v>
      </c>
      <c r="C239" s="196">
        <v>1.014</v>
      </c>
      <c r="D239" s="196">
        <v>1.0129999999999999</v>
      </c>
      <c r="E239" s="196">
        <v>1.012</v>
      </c>
      <c r="F239" s="195">
        <v>906</v>
      </c>
    </row>
    <row r="240" spans="1:6" x14ac:dyDescent="0.25">
      <c r="A240" s="194" t="s">
        <v>392</v>
      </c>
      <c r="B240" s="196">
        <v>1.0329999999999999</v>
      </c>
      <c r="C240" s="196">
        <v>1.0189999999999999</v>
      </c>
      <c r="D240" s="196">
        <v>1.01</v>
      </c>
      <c r="E240" s="196">
        <v>1.0229999999999999</v>
      </c>
      <c r="F240" s="195">
        <v>907</v>
      </c>
    </row>
    <row r="241" spans="1:6" x14ac:dyDescent="0.25">
      <c r="A241" s="194" t="s">
        <v>393</v>
      </c>
      <c r="B241" s="196">
        <v>0.999</v>
      </c>
      <c r="C241" s="196">
        <v>0.97799999999999998</v>
      </c>
      <c r="D241" s="196">
        <v>0.97599999999999998</v>
      </c>
      <c r="E241" s="196">
        <v>1.0009999999999999</v>
      </c>
      <c r="F241" s="195">
        <v>908</v>
      </c>
    </row>
    <row r="242" spans="1:6" x14ac:dyDescent="0.25">
      <c r="A242" s="194" t="s">
        <v>394</v>
      </c>
      <c r="B242" s="196">
        <v>1.0009999999999999</v>
      </c>
      <c r="C242" s="196">
        <v>0.98899999999999999</v>
      </c>
      <c r="D242" s="196">
        <v>0.98599999999999999</v>
      </c>
      <c r="E242" s="196">
        <v>1</v>
      </c>
      <c r="F242" s="195">
        <v>723</v>
      </c>
    </row>
    <row r="243" spans="1:6" x14ac:dyDescent="0.25">
      <c r="A243" s="194" t="s">
        <v>395</v>
      </c>
      <c r="B243" s="196">
        <v>1.0109999999999999</v>
      </c>
      <c r="C243" s="196">
        <v>1.0089999999999999</v>
      </c>
      <c r="D243" s="196">
        <v>1.008</v>
      </c>
      <c r="E243" s="196">
        <v>1.0089999999999999</v>
      </c>
      <c r="F243" s="195">
        <v>765</v>
      </c>
    </row>
    <row r="244" spans="1:6" x14ac:dyDescent="0.25">
      <c r="A244" s="194" t="s">
        <v>398</v>
      </c>
      <c r="B244" s="196">
        <v>1.0249999999999999</v>
      </c>
      <c r="C244" s="196">
        <v>1.0089999999999999</v>
      </c>
      <c r="D244" s="196">
        <v>1.006</v>
      </c>
      <c r="E244" s="196">
        <v>1.0229999999999999</v>
      </c>
      <c r="F244" s="195" t="s">
        <v>396</v>
      </c>
    </row>
    <row r="245" spans="1:6" x14ac:dyDescent="0.25">
      <c r="A245" s="194" t="s">
        <v>399</v>
      </c>
      <c r="B245" s="196">
        <v>1.006</v>
      </c>
      <c r="C245" s="196">
        <v>1.0069999999999999</v>
      </c>
      <c r="D245" s="196">
        <v>1.0069999999999999</v>
      </c>
      <c r="E245" s="196">
        <v>1.008</v>
      </c>
      <c r="F245" s="195">
        <v>7492</v>
      </c>
    </row>
    <row r="246" spans="1:6" x14ac:dyDescent="0.25">
      <c r="A246" s="194" t="s">
        <v>400</v>
      </c>
      <c r="B246" s="196">
        <v>1.0329999999999999</v>
      </c>
      <c r="C246" s="196">
        <v>1.032</v>
      </c>
      <c r="D246" s="196">
        <v>1.034</v>
      </c>
      <c r="E246" s="196">
        <v>1.026</v>
      </c>
      <c r="F246" s="195">
        <v>746</v>
      </c>
    </row>
    <row r="247" spans="1:6" x14ac:dyDescent="0.25">
      <c r="A247" s="194" t="s">
        <v>403</v>
      </c>
      <c r="B247" s="196">
        <v>1.0149999999999999</v>
      </c>
      <c r="C247" s="196">
        <v>1.014</v>
      </c>
      <c r="D247" s="196">
        <v>1.0129999999999999</v>
      </c>
      <c r="E247" s="196">
        <v>1.014</v>
      </c>
      <c r="F247" s="195" t="s">
        <v>401</v>
      </c>
    </row>
    <row r="248" spans="1:6" x14ac:dyDescent="0.25">
      <c r="A248" s="194" t="s">
        <v>406</v>
      </c>
      <c r="B248" s="196">
        <v>1.0149999999999999</v>
      </c>
      <c r="C248" s="196">
        <v>1.0129999999999999</v>
      </c>
      <c r="D248" s="196">
        <v>1.014</v>
      </c>
      <c r="E248" s="196">
        <v>1.012</v>
      </c>
      <c r="F248" s="195" t="s">
        <v>404</v>
      </c>
    </row>
    <row r="249" spans="1:6" x14ac:dyDescent="0.25">
      <c r="A249" s="194" t="s">
        <v>407</v>
      </c>
      <c r="B249" s="196">
        <v>1.0549999999999999</v>
      </c>
      <c r="C249" s="196">
        <v>1.036</v>
      </c>
      <c r="D249" s="196">
        <v>1.0369999999999999</v>
      </c>
      <c r="E249" s="196">
        <v>1.04</v>
      </c>
      <c r="F249" s="195">
        <v>766</v>
      </c>
    </row>
    <row r="250" spans="1:6" x14ac:dyDescent="0.25">
      <c r="A250" s="194" t="s">
        <v>410</v>
      </c>
      <c r="B250" s="196">
        <v>1.002</v>
      </c>
      <c r="C250" s="196">
        <v>1.002</v>
      </c>
      <c r="D250" s="196">
        <v>1.002</v>
      </c>
      <c r="E250" s="196">
        <v>1.0009999999999999</v>
      </c>
      <c r="F250" s="195" t="s">
        <v>408</v>
      </c>
    </row>
    <row r="251" spans="1:6" x14ac:dyDescent="0.25">
      <c r="A251" s="194" t="s">
        <v>413</v>
      </c>
      <c r="B251" s="196">
        <v>1.0649999999999999</v>
      </c>
      <c r="C251" s="196">
        <v>1.0549999999999999</v>
      </c>
      <c r="D251" s="196">
        <v>1.06</v>
      </c>
      <c r="E251" s="196">
        <v>1.0549999999999999</v>
      </c>
      <c r="F251" s="195" t="s">
        <v>411</v>
      </c>
    </row>
    <row r="252" spans="1:6" x14ac:dyDescent="0.25">
      <c r="A252" s="194" t="s">
        <v>414</v>
      </c>
      <c r="B252" s="196">
        <v>1.0740000000000001</v>
      </c>
      <c r="C252" s="196">
        <v>1.0649999999999999</v>
      </c>
      <c r="D252" s="196">
        <v>1.0569999999999999</v>
      </c>
      <c r="E252" s="196">
        <v>1.0620000000000001</v>
      </c>
      <c r="F252" s="195">
        <v>767</v>
      </c>
    </row>
    <row r="253" spans="1:6" x14ac:dyDescent="0.25">
      <c r="A253" s="194" t="s">
        <v>415</v>
      </c>
      <c r="B253" s="196">
        <v>1.01</v>
      </c>
      <c r="C253" s="196">
        <v>1.006</v>
      </c>
      <c r="D253" s="196">
        <v>1.004</v>
      </c>
      <c r="E253" s="196">
        <v>1.008</v>
      </c>
      <c r="F253" s="195">
        <v>768</v>
      </c>
    </row>
    <row r="254" spans="1:6" x14ac:dyDescent="0.25">
      <c r="A254" s="194" t="s">
        <v>418</v>
      </c>
      <c r="B254" s="196">
        <v>1</v>
      </c>
      <c r="C254" s="196">
        <v>1</v>
      </c>
      <c r="D254" s="196">
        <v>1</v>
      </c>
      <c r="E254" s="196">
        <v>1</v>
      </c>
      <c r="F254" s="195" t="s">
        <v>416</v>
      </c>
    </row>
    <row r="255" spans="1:6" x14ac:dyDescent="0.25">
      <c r="A255" s="194" t="s">
        <v>421</v>
      </c>
      <c r="B255" s="196">
        <v>1.0149999999999999</v>
      </c>
      <c r="C255" s="196">
        <v>1.016</v>
      </c>
      <c r="D255" s="196">
        <v>1.0169999999999999</v>
      </c>
      <c r="E255" s="196">
        <v>1.014</v>
      </c>
      <c r="F255" s="195" t="s">
        <v>419</v>
      </c>
    </row>
    <row r="256" spans="1:6" x14ac:dyDescent="0.25">
      <c r="A256" s="194" t="s">
        <v>424</v>
      </c>
      <c r="B256" s="196">
        <v>0.997</v>
      </c>
      <c r="C256" s="196">
        <v>0.98899999999999999</v>
      </c>
      <c r="D256" s="196">
        <v>0.98699999999999999</v>
      </c>
      <c r="E256" s="196">
        <v>0.997</v>
      </c>
      <c r="F256" s="195">
        <v>769</v>
      </c>
    </row>
    <row r="257" spans="1:6" x14ac:dyDescent="0.25">
      <c r="A257" s="194" t="s">
        <v>427</v>
      </c>
      <c r="B257" s="196">
        <v>1.054</v>
      </c>
      <c r="C257" s="196">
        <v>1.0629999999999999</v>
      </c>
      <c r="D257" s="196">
        <v>1.0640000000000001</v>
      </c>
      <c r="E257" s="196">
        <v>1.0449999999999999</v>
      </c>
      <c r="F257" s="195" t="s">
        <v>425</v>
      </c>
    </row>
    <row r="258" spans="1:6" x14ac:dyDescent="0.25">
      <c r="A258" s="194" t="s">
        <v>428</v>
      </c>
      <c r="B258" s="196">
        <v>1.012</v>
      </c>
      <c r="C258" s="196">
        <v>1.012</v>
      </c>
      <c r="D258" s="196">
        <v>1.01</v>
      </c>
      <c r="E258" s="196">
        <v>1.01</v>
      </c>
      <c r="F258" s="195">
        <v>771</v>
      </c>
    </row>
    <row r="259" spans="1:6" x14ac:dyDescent="0.25">
      <c r="A259" s="194" t="s">
        <v>429</v>
      </c>
      <c r="B259" s="196">
        <v>1.0029999999999999</v>
      </c>
      <c r="C259" s="196">
        <v>1.0029999999999999</v>
      </c>
      <c r="D259" s="196">
        <v>1.0029999999999999</v>
      </c>
      <c r="E259" s="196">
        <v>1.008</v>
      </c>
      <c r="F259" s="195">
        <v>7490</v>
      </c>
    </row>
    <row r="260" spans="1:6" x14ac:dyDescent="0.25">
      <c r="A260" s="194" t="s">
        <v>430</v>
      </c>
      <c r="B260" s="196">
        <v>1.004</v>
      </c>
      <c r="C260" s="196">
        <v>1.006</v>
      </c>
      <c r="D260" s="196">
        <v>1.008</v>
      </c>
      <c r="E260" s="196">
        <v>1.0029999999999999</v>
      </c>
      <c r="F260" s="195">
        <v>7496</v>
      </c>
    </row>
    <row r="261" spans="1:6" x14ac:dyDescent="0.25">
      <c r="A261" s="194" t="s">
        <v>433</v>
      </c>
      <c r="B261" s="196">
        <v>1.002</v>
      </c>
      <c r="C261" s="196">
        <v>1.0009999999999999</v>
      </c>
      <c r="D261" s="196">
        <v>1</v>
      </c>
      <c r="E261" s="196">
        <v>1.002</v>
      </c>
      <c r="F261" s="195" t="s">
        <v>431</v>
      </c>
    </row>
    <row r="262" spans="1:6" x14ac:dyDescent="0.25">
      <c r="A262" s="194" t="s">
        <v>434</v>
      </c>
      <c r="B262" s="196">
        <v>1.03</v>
      </c>
      <c r="C262" s="196">
        <v>1.026</v>
      </c>
      <c r="D262" s="196">
        <v>1.0249999999999999</v>
      </c>
      <c r="E262" s="196">
        <v>1.038</v>
      </c>
      <c r="F262" s="195">
        <v>774</v>
      </c>
    </row>
    <row r="263" spans="1:6" x14ac:dyDescent="0.25">
      <c r="A263" s="194" t="s">
        <v>437</v>
      </c>
      <c r="B263" s="196">
        <v>1.026</v>
      </c>
      <c r="C263" s="196">
        <v>1.0169999999999999</v>
      </c>
      <c r="D263" s="196">
        <v>1.02</v>
      </c>
      <c r="E263" s="196">
        <v>1.0229999999999999</v>
      </c>
      <c r="F263" s="195" t="s">
        <v>435</v>
      </c>
    </row>
    <row r="264" spans="1:6" x14ac:dyDescent="0.25">
      <c r="A264" s="194" t="s">
        <v>438</v>
      </c>
      <c r="B264" s="196">
        <v>1.02</v>
      </c>
      <c r="C264" s="196">
        <v>1.0209999999999999</v>
      </c>
      <c r="D264" s="196">
        <v>1.0249999999999999</v>
      </c>
      <c r="E264" s="196">
        <v>1.0189999999999999</v>
      </c>
      <c r="F264" s="195">
        <v>733</v>
      </c>
    </row>
    <row r="265" spans="1:6" x14ac:dyDescent="0.25">
      <c r="A265" s="194" t="s">
        <v>439</v>
      </c>
      <c r="B265" s="196">
        <v>1.018</v>
      </c>
      <c r="C265" s="196">
        <v>0.996</v>
      </c>
      <c r="D265" s="196">
        <v>0.96399999999999997</v>
      </c>
      <c r="E265" s="196">
        <v>1.018</v>
      </c>
      <c r="F265" s="195">
        <v>775</v>
      </c>
    </row>
    <row r="266" spans="1:6" x14ac:dyDescent="0.25">
      <c r="A266" s="194" t="s">
        <v>442</v>
      </c>
      <c r="B266" s="196">
        <v>1.006</v>
      </c>
      <c r="C266" s="196">
        <v>1.0049999999999999</v>
      </c>
      <c r="D266" s="196">
        <v>1.004</v>
      </c>
      <c r="E266" s="196">
        <v>1.006</v>
      </c>
      <c r="F266" s="195" t="s">
        <v>440</v>
      </c>
    </row>
    <row r="267" spans="1:6" x14ac:dyDescent="0.25">
      <c r="A267" s="194" t="s">
        <v>769</v>
      </c>
      <c r="B267" s="196">
        <v>1.01</v>
      </c>
      <c r="C267" s="196">
        <v>1.0089999999999999</v>
      </c>
      <c r="D267" s="196">
        <v>1.008</v>
      </c>
      <c r="E267" s="196">
        <v>1.008</v>
      </c>
      <c r="F267" s="195">
        <v>776</v>
      </c>
    </row>
    <row r="268" spans="1:6" x14ac:dyDescent="0.25">
      <c r="A268" s="194" t="s">
        <v>445</v>
      </c>
      <c r="B268" s="196">
        <v>1.0780000000000001</v>
      </c>
      <c r="C268" s="196">
        <v>1.08</v>
      </c>
      <c r="D268" s="196">
        <v>1.0760000000000001</v>
      </c>
      <c r="E268" s="196">
        <v>1.07</v>
      </c>
      <c r="F268" s="195" t="s">
        <v>443</v>
      </c>
    </row>
    <row r="269" spans="1:6" x14ac:dyDescent="0.25">
      <c r="A269" s="194" t="s">
        <v>446</v>
      </c>
      <c r="B269" s="196">
        <v>1.02</v>
      </c>
      <c r="C269" s="196">
        <v>1.018</v>
      </c>
      <c r="D269" s="196">
        <v>1.0169999999999999</v>
      </c>
      <c r="E269" s="196">
        <v>1.016</v>
      </c>
      <c r="F269" s="195">
        <v>739</v>
      </c>
    </row>
    <row r="270" spans="1:6" x14ac:dyDescent="0.25">
      <c r="A270" s="194" t="s">
        <v>449</v>
      </c>
      <c r="B270" s="196">
        <v>1.0129999999999999</v>
      </c>
      <c r="C270" s="196">
        <v>1.0109999999999999</v>
      </c>
      <c r="D270" s="196">
        <v>1.01</v>
      </c>
      <c r="E270" s="196">
        <v>1.0109999999999999</v>
      </c>
      <c r="F270" s="195" t="s">
        <v>447</v>
      </c>
    </row>
    <row r="271" spans="1:6" x14ac:dyDescent="0.25">
      <c r="A271" s="194" t="s">
        <v>452</v>
      </c>
      <c r="B271" s="196">
        <v>1.022</v>
      </c>
      <c r="C271" s="196">
        <v>1.026</v>
      </c>
      <c r="D271" s="196">
        <v>1.026</v>
      </c>
      <c r="E271" s="196">
        <v>1.0189999999999999</v>
      </c>
      <c r="F271" s="195" t="s">
        <v>450</v>
      </c>
    </row>
    <row r="272" spans="1:6" x14ac:dyDescent="0.25">
      <c r="A272" s="194" t="s">
        <v>455</v>
      </c>
      <c r="B272" s="196">
        <v>1.006</v>
      </c>
      <c r="C272" s="196">
        <v>1.0029999999999999</v>
      </c>
      <c r="D272" s="196">
        <v>1.002</v>
      </c>
      <c r="E272" s="196">
        <v>1.0049999999999999</v>
      </c>
      <c r="F272" s="195" t="s">
        <v>453</v>
      </c>
    </row>
    <row r="273" spans="1:6" x14ac:dyDescent="0.25">
      <c r="A273" s="194" t="s">
        <v>458</v>
      </c>
      <c r="B273" s="196">
        <v>1.018</v>
      </c>
      <c r="C273" s="196">
        <v>1.008</v>
      </c>
      <c r="D273" s="196">
        <v>1.0109999999999999</v>
      </c>
      <c r="E273" s="196">
        <v>1.018</v>
      </c>
      <c r="F273" s="195" t="s">
        <v>456</v>
      </c>
    </row>
    <row r="274" spans="1:6" x14ac:dyDescent="0.25">
      <c r="A274" s="194" t="s">
        <v>770</v>
      </c>
      <c r="B274" s="196">
        <v>1</v>
      </c>
      <c r="C274" s="196">
        <v>0.98899999999999999</v>
      </c>
      <c r="D274" s="196">
        <v>0.98499999999999999</v>
      </c>
      <c r="E274" s="196">
        <v>0.999</v>
      </c>
      <c r="F274" s="195" t="s">
        <v>771</v>
      </c>
    </row>
    <row r="275" spans="1:6" x14ac:dyDescent="0.25">
      <c r="A275" s="194" t="s">
        <v>459</v>
      </c>
      <c r="B275" s="196">
        <v>1.0169999999999999</v>
      </c>
      <c r="C275" s="196">
        <v>1.0149999999999999</v>
      </c>
      <c r="D275" s="196">
        <v>1.0149999999999999</v>
      </c>
      <c r="E275" s="196">
        <v>1.0129999999999999</v>
      </c>
      <c r="F275" s="195">
        <v>838</v>
      </c>
    </row>
    <row r="276" spans="1:6" x14ac:dyDescent="0.25">
      <c r="A276" s="194" t="s">
        <v>460</v>
      </c>
      <c r="B276" s="196">
        <v>1.008</v>
      </c>
      <c r="C276" s="196">
        <v>1.0049999999999999</v>
      </c>
      <c r="D276" s="196">
        <v>1.0049999999999999</v>
      </c>
      <c r="E276" s="196">
        <v>1.0129999999999999</v>
      </c>
      <c r="F276" s="195">
        <v>843</v>
      </c>
    </row>
    <row r="277" spans="1:6" x14ac:dyDescent="0.25">
      <c r="A277" s="194" t="s">
        <v>461</v>
      </c>
      <c r="B277" s="196">
        <v>1.024</v>
      </c>
      <c r="C277" s="196">
        <v>1.016</v>
      </c>
      <c r="D277" s="196">
        <v>1.0149999999999999</v>
      </c>
      <c r="E277" s="196">
        <v>1.034</v>
      </c>
      <c r="F277" s="195">
        <v>871</v>
      </c>
    </row>
    <row r="278" spans="1:6" x14ac:dyDescent="0.25">
      <c r="A278" s="194" t="s">
        <v>462</v>
      </c>
      <c r="B278" s="196">
        <v>1.0169999999999999</v>
      </c>
      <c r="C278" s="196">
        <v>0.98299999999999998</v>
      </c>
      <c r="D278" s="196">
        <v>0.97599999999999998</v>
      </c>
      <c r="E278" s="196">
        <v>1.0149999999999999</v>
      </c>
      <c r="F278" s="195">
        <v>879</v>
      </c>
    </row>
    <row r="279" spans="1:6" x14ac:dyDescent="0.25">
      <c r="A279" s="194" t="s">
        <v>463</v>
      </c>
      <c r="B279" s="196">
        <v>1.0209999999999999</v>
      </c>
      <c r="C279" s="196">
        <v>1.008</v>
      </c>
      <c r="D279" s="196">
        <v>1.008</v>
      </c>
      <c r="E279" s="196">
        <v>1.018</v>
      </c>
      <c r="F279" s="195">
        <v>887</v>
      </c>
    </row>
    <row r="280" spans="1:6" x14ac:dyDescent="0.25">
      <c r="A280" s="194" t="s">
        <v>464</v>
      </c>
      <c r="B280" s="196">
        <v>1.0349999999999999</v>
      </c>
      <c r="C280" s="196">
        <v>1.0349999999999999</v>
      </c>
      <c r="D280" s="196">
        <v>1.0309999999999999</v>
      </c>
      <c r="E280" s="196">
        <v>1.0329999999999999</v>
      </c>
      <c r="F280" s="195">
        <v>900</v>
      </c>
    </row>
    <row r="281" spans="1:6" x14ac:dyDescent="0.25">
      <c r="A281" s="194" t="s">
        <v>467</v>
      </c>
      <c r="B281" s="196">
        <v>1.016</v>
      </c>
      <c r="C281" s="196">
        <v>1.012</v>
      </c>
      <c r="D281" s="196">
        <v>1.01</v>
      </c>
      <c r="E281" s="196">
        <v>1.0129999999999999</v>
      </c>
      <c r="F281" s="195" t="s">
        <v>465</v>
      </c>
    </row>
    <row r="282" spans="1:6" x14ac:dyDescent="0.25">
      <c r="A282" s="194" t="s">
        <v>470</v>
      </c>
      <c r="B282" s="196">
        <v>1.0389999999999999</v>
      </c>
      <c r="C282" s="196">
        <v>1.0289999999999999</v>
      </c>
      <c r="D282" s="196">
        <v>1.026</v>
      </c>
      <c r="E282" s="196">
        <v>1.0309999999999999</v>
      </c>
      <c r="F282" s="195" t="s">
        <v>468</v>
      </c>
    </row>
    <row r="283" spans="1:6" x14ac:dyDescent="0.25">
      <c r="A283" s="194" t="s">
        <v>473</v>
      </c>
      <c r="B283" s="196">
        <v>1.01</v>
      </c>
      <c r="C283" s="196">
        <v>1.01</v>
      </c>
      <c r="D283" s="196">
        <v>1.01</v>
      </c>
      <c r="E283" s="196">
        <v>1.008</v>
      </c>
      <c r="F283" s="195" t="s">
        <v>471</v>
      </c>
    </row>
    <row r="284" spans="1:6" x14ac:dyDescent="0.25">
      <c r="A284" s="194" t="s">
        <v>474</v>
      </c>
      <c r="B284" s="196">
        <v>1.014</v>
      </c>
      <c r="C284" s="196">
        <v>1.0129999999999999</v>
      </c>
      <c r="D284" s="196">
        <v>1.0109999999999999</v>
      </c>
      <c r="E284" s="196">
        <v>1.01</v>
      </c>
      <c r="F284" s="195">
        <v>897</v>
      </c>
    </row>
    <row r="285" spans="1:6" x14ac:dyDescent="0.25">
      <c r="A285" s="194" t="s">
        <v>477</v>
      </c>
      <c r="B285" s="196">
        <v>1.0029999999999999</v>
      </c>
      <c r="C285" s="196">
        <v>1.006</v>
      </c>
      <c r="D285" s="196">
        <v>1.006</v>
      </c>
      <c r="E285" s="196">
        <v>1.004</v>
      </c>
      <c r="F285" s="195" t="s">
        <v>475</v>
      </c>
    </row>
    <row r="286" spans="1:6" x14ac:dyDescent="0.25">
      <c r="A286" s="194" t="s">
        <v>478</v>
      </c>
      <c r="B286" s="196">
        <v>1.014</v>
      </c>
      <c r="C286" s="196">
        <v>1.0129999999999999</v>
      </c>
      <c r="D286" s="196">
        <v>1.0109999999999999</v>
      </c>
      <c r="E286" s="196">
        <v>1.01</v>
      </c>
      <c r="F286" s="195">
        <v>897</v>
      </c>
    </row>
    <row r="287" spans="1:6" x14ac:dyDescent="0.25">
      <c r="A287" s="194" t="s">
        <v>479</v>
      </c>
      <c r="B287" s="196">
        <v>1.0009999999999999</v>
      </c>
      <c r="C287" s="196">
        <v>1.002</v>
      </c>
      <c r="D287" s="196">
        <v>0.998</v>
      </c>
      <c r="E287" s="196">
        <v>0.99399999999999999</v>
      </c>
      <c r="F287" s="195">
        <v>7372</v>
      </c>
    </row>
    <row r="288" spans="1:6" x14ac:dyDescent="0.25">
      <c r="A288" s="194" t="s">
        <v>482</v>
      </c>
      <c r="B288" s="196">
        <v>1.008</v>
      </c>
      <c r="C288" s="196">
        <v>1.0089999999999999</v>
      </c>
      <c r="D288" s="196">
        <v>1.008</v>
      </c>
      <c r="E288" s="196">
        <v>1.006</v>
      </c>
      <c r="F288" s="195" t="s">
        <v>480</v>
      </c>
    </row>
    <row r="289" spans="1:6" x14ac:dyDescent="0.25">
      <c r="A289" s="194" t="s">
        <v>485</v>
      </c>
      <c r="B289" s="196">
        <v>1.026</v>
      </c>
      <c r="C289" s="196">
        <v>1.026</v>
      </c>
      <c r="D289" s="196">
        <v>1.0249999999999999</v>
      </c>
      <c r="E289" s="196">
        <v>1.0229999999999999</v>
      </c>
      <c r="F289" s="195" t="s">
        <v>483</v>
      </c>
    </row>
    <row r="290" spans="1:6" x14ac:dyDescent="0.25">
      <c r="A290" s="194" t="s">
        <v>488</v>
      </c>
      <c r="B290" s="196">
        <v>1.002</v>
      </c>
      <c r="C290" s="196">
        <v>1.002</v>
      </c>
      <c r="D290" s="196">
        <v>1.002</v>
      </c>
      <c r="E290" s="196">
        <v>1.002</v>
      </c>
      <c r="F290" s="195" t="s">
        <v>486</v>
      </c>
    </row>
    <row r="291" spans="1:6" x14ac:dyDescent="0.25">
      <c r="A291" s="194" t="s">
        <v>489</v>
      </c>
      <c r="B291" s="196">
        <v>1.014</v>
      </c>
      <c r="C291" s="196">
        <v>1.0129999999999999</v>
      </c>
      <c r="D291" s="196">
        <v>1.0109999999999999</v>
      </c>
      <c r="E291" s="196">
        <v>1.01</v>
      </c>
      <c r="F291" s="195">
        <v>7459</v>
      </c>
    </row>
    <row r="292" spans="1:6" x14ac:dyDescent="0.25">
      <c r="A292" s="194" t="s">
        <v>492</v>
      </c>
      <c r="B292" s="196">
        <v>1.006</v>
      </c>
      <c r="C292" s="196">
        <v>1.0029999999999999</v>
      </c>
      <c r="D292" s="196">
        <v>1.0009999999999999</v>
      </c>
      <c r="E292" s="196">
        <v>1.0049999999999999</v>
      </c>
      <c r="F292" s="195" t="s">
        <v>490</v>
      </c>
    </row>
    <row r="293" spans="1:6" x14ac:dyDescent="0.25">
      <c r="A293" s="194" t="s">
        <v>495</v>
      </c>
      <c r="B293" s="196">
        <v>1.0149999999999999</v>
      </c>
      <c r="C293" s="196">
        <v>1.012</v>
      </c>
      <c r="D293" s="196">
        <v>1.01</v>
      </c>
      <c r="E293" s="196">
        <v>1.0129999999999999</v>
      </c>
      <c r="F293" s="195" t="s">
        <v>493</v>
      </c>
    </row>
    <row r="294" spans="1:6" x14ac:dyDescent="0.25">
      <c r="A294" s="194" t="s">
        <v>498</v>
      </c>
      <c r="B294" s="196">
        <v>1.0049999999999999</v>
      </c>
      <c r="C294" s="196">
        <v>1.006</v>
      </c>
      <c r="D294" s="196">
        <v>1.006</v>
      </c>
      <c r="E294" s="196">
        <v>1.0049999999999999</v>
      </c>
      <c r="F294" s="195" t="s">
        <v>496</v>
      </c>
    </row>
    <row r="295" spans="1:6" x14ac:dyDescent="0.25">
      <c r="A295" s="194" t="s">
        <v>499</v>
      </c>
      <c r="B295" s="196">
        <v>1.004</v>
      </c>
      <c r="C295" s="196">
        <v>1.004</v>
      </c>
      <c r="D295" s="196">
        <v>1.0029999999999999</v>
      </c>
      <c r="E295" s="196">
        <v>1.0029999999999999</v>
      </c>
      <c r="F295" s="195">
        <v>899</v>
      </c>
    </row>
    <row r="296" spans="1:6" x14ac:dyDescent="0.25">
      <c r="A296" s="194" t="s">
        <v>500</v>
      </c>
      <c r="B296" s="196">
        <v>1.004</v>
      </c>
      <c r="C296" s="196">
        <v>1.004</v>
      </c>
      <c r="D296" s="196">
        <v>1.0029999999999999</v>
      </c>
      <c r="E296" s="196">
        <v>1.0029999999999999</v>
      </c>
      <c r="F296" s="195">
        <v>899</v>
      </c>
    </row>
    <row r="297" spans="1:6" x14ac:dyDescent="0.25">
      <c r="A297" s="194" t="s">
        <v>503</v>
      </c>
      <c r="B297" s="196">
        <v>1.016</v>
      </c>
      <c r="C297" s="196">
        <v>1.0149999999999999</v>
      </c>
      <c r="D297" s="196">
        <v>1.0149999999999999</v>
      </c>
      <c r="E297" s="196">
        <v>1.0129999999999999</v>
      </c>
      <c r="F297" s="195" t="s">
        <v>501</v>
      </c>
    </row>
    <row r="298" spans="1:6" x14ac:dyDescent="0.25">
      <c r="A298" s="194" t="s">
        <v>504</v>
      </c>
      <c r="B298" s="196">
        <v>1.014</v>
      </c>
      <c r="C298" s="196">
        <v>1.0129999999999999</v>
      </c>
      <c r="D298" s="196">
        <v>1.0109999999999999</v>
      </c>
      <c r="E298" s="196">
        <v>1.01</v>
      </c>
      <c r="F298" s="195">
        <v>897</v>
      </c>
    </row>
    <row r="299" spans="1:6" x14ac:dyDescent="0.25">
      <c r="A299" s="194" t="s">
        <v>507</v>
      </c>
      <c r="B299" s="196">
        <v>1.0389999999999999</v>
      </c>
      <c r="C299" s="196">
        <v>1.0289999999999999</v>
      </c>
      <c r="D299" s="196">
        <v>1.038</v>
      </c>
      <c r="E299" s="196">
        <v>1.0409999999999999</v>
      </c>
      <c r="F299" s="195" t="s">
        <v>505</v>
      </c>
    </row>
    <row r="300" spans="1:6" x14ac:dyDescent="0.25">
      <c r="A300" s="194" t="s">
        <v>508</v>
      </c>
      <c r="B300" s="196">
        <v>1.014</v>
      </c>
      <c r="C300" s="196">
        <v>1.0129999999999999</v>
      </c>
      <c r="D300" s="196">
        <v>1.0109999999999999</v>
      </c>
      <c r="E300" s="196">
        <v>1.01</v>
      </c>
      <c r="F300" s="195">
        <v>897</v>
      </c>
    </row>
    <row r="301" spans="1:6" x14ac:dyDescent="0.25">
      <c r="A301" s="194" t="s">
        <v>509</v>
      </c>
      <c r="B301" s="196">
        <v>1.004</v>
      </c>
      <c r="C301" s="196">
        <v>1.004</v>
      </c>
      <c r="D301" s="196">
        <v>1.0029999999999999</v>
      </c>
      <c r="E301" s="196">
        <v>1.0029999999999999</v>
      </c>
      <c r="F301" s="195">
        <v>899</v>
      </c>
    </row>
    <row r="302" spans="1:6" x14ac:dyDescent="0.25">
      <c r="A302" s="194" t="s">
        <v>510</v>
      </c>
      <c r="B302" s="196">
        <v>1.014</v>
      </c>
      <c r="C302" s="196">
        <v>1.0129999999999999</v>
      </c>
      <c r="D302" s="196">
        <v>1.0109999999999999</v>
      </c>
      <c r="E302" s="196">
        <v>1.01</v>
      </c>
      <c r="F302" s="195">
        <v>897</v>
      </c>
    </row>
    <row r="303" spans="1:6" x14ac:dyDescent="0.25">
      <c r="A303" s="194" t="s">
        <v>512</v>
      </c>
      <c r="B303" s="196">
        <v>1.02</v>
      </c>
      <c r="C303" s="196">
        <v>1.018</v>
      </c>
      <c r="D303" s="196">
        <v>1.0169999999999999</v>
      </c>
      <c r="E303" s="196">
        <v>1.016</v>
      </c>
      <c r="F303" s="195">
        <v>745</v>
      </c>
    </row>
    <row r="304" spans="1:6" x14ac:dyDescent="0.25">
      <c r="A304" s="194" t="s">
        <v>513</v>
      </c>
      <c r="B304" s="196">
        <v>1.008</v>
      </c>
      <c r="C304" s="196">
        <v>1.0069999999999999</v>
      </c>
      <c r="D304" s="196">
        <v>1.0069999999999999</v>
      </c>
      <c r="E304" s="196">
        <v>1.0069999999999999</v>
      </c>
      <c r="F304" s="195">
        <v>898</v>
      </c>
    </row>
    <row r="305" spans="1:6" x14ac:dyDescent="0.25">
      <c r="A305" s="194" t="s">
        <v>514</v>
      </c>
      <c r="B305" s="196">
        <v>1.02</v>
      </c>
      <c r="C305" s="196">
        <v>1.018</v>
      </c>
      <c r="D305" s="196">
        <v>1.0169999999999999</v>
      </c>
      <c r="E305" s="196">
        <v>1.016</v>
      </c>
      <c r="F305" s="195">
        <v>739</v>
      </c>
    </row>
    <row r="306" spans="1:6" x14ac:dyDescent="0.25">
      <c r="A306" s="194" t="s">
        <v>515</v>
      </c>
      <c r="B306" s="196">
        <v>1.014</v>
      </c>
      <c r="C306" s="196">
        <v>1.0129999999999999</v>
      </c>
      <c r="D306" s="196">
        <v>1.0109999999999999</v>
      </c>
      <c r="E306" s="196">
        <v>1.01</v>
      </c>
      <c r="F306" s="195">
        <v>897</v>
      </c>
    </row>
    <row r="307" spans="1:6" x14ac:dyDescent="0.25">
      <c r="A307" s="194" t="s">
        <v>516</v>
      </c>
      <c r="B307" s="196">
        <v>1.014</v>
      </c>
      <c r="C307" s="196">
        <v>1.0129999999999999</v>
      </c>
      <c r="D307" s="196">
        <v>1.0109999999999999</v>
      </c>
      <c r="E307" s="196">
        <v>1.01</v>
      </c>
      <c r="F307" s="195">
        <v>897</v>
      </c>
    </row>
    <row r="308" spans="1:6" x14ac:dyDescent="0.25">
      <c r="A308" s="194" t="s">
        <v>772</v>
      </c>
      <c r="B308" s="196">
        <v>1.014</v>
      </c>
      <c r="C308" s="196">
        <v>1.0129999999999999</v>
      </c>
      <c r="D308" s="196">
        <v>1.0109999999999999</v>
      </c>
      <c r="E308" s="196">
        <v>1.01</v>
      </c>
      <c r="F308" s="195">
        <v>897</v>
      </c>
    </row>
    <row r="309" spans="1:6" x14ac:dyDescent="0.25">
      <c r="A309" s="194" t="s">
        <v>517</v>
      </c>
      <c r="B309" s="196">
        <v>1.02</v>
      </c>
      <c r="C309" s="196">
        <v>1.018</v>
      </c>
      <c r="D309" s="196">
        <v>1.0169999999999999</v>
      </c>
      <c r="E309" s="196">
        <v>1.016</v>
      </c>
      <c r="F309" s="195">
        <v>739</v>
      </c>
    </row>
    <row r="310" spans="1:6" x14ac:dyDescent="0.25">
      <c r="A310" s="194" t="s">
        <v>518</v>
      </c>
      <c r="B310" s="196">
        <v>1.02</v>
      </c>
      <c r="C310" s="196">
        <v>1.018</v>
      </c>
      <c r="D310" s="196">
        <v>1.0169999999999999</v>
      </c>
      <c r="E310" s="196">
        <v>1.016</v>
      </c>
      <c r="F310" s="195">
        <v>739</v>
      </c>
    </row>
    <row r="311" spans="1:6" x14ac:dyDescent="0.25">
      <c r="A311" s="194" t="s">
        <v>519</v>
      </c>
      <c r="B311" s="196">
        <v>1.014</v>
      </c>
      <c r="C311" s="196">
        <v>1.0129999999999999</v>
      </c>
      <c r="D311" s="196">
        <v>1.0109999999999999</v>
      </c>
      <c r="E311" s="196">
        <v>1.01</v>
      </c>
      <c r="F311" s="195">
        <v>897</v>
      </c>
    </row>
    <row r="312" spans="1:6" x14ac:dyDescent="0.25">
      <c r="A312" s="194" t="s">
        <v>520</v>
      </c>
      <c r="B312" s="196">
        <v>1.02</v>
      </c>
      <c r="C312" s="196">
        <v>1.018</v>
      </c>
      <c r="D312" s="196">
        <v>1.0169999999999999</v>
      </c>
      <c r="E312" s="196">
        <v>1.016</v>
      </c>
      <c r="F312" s="195">
        <v>739</v>
      </c>
    </row>
    <row r="313" spans="1:6" x14ac:dyDescent="0.25">
      <c r="A313" s="194" t="s">
        <v>521</v>
      </c>
      <c r="B313" s="196">
        <v>1.014</v>
      </c>
      <c r="C313" s="196">
        <v>1.0129999999999999</v>
      </c>
      <c r="D313" s="196">
        <v>1.0109999999999999</v>
      </c>
      <c r="E313" s="196">
        <v>1.01</v>
      </c>
      <c r="F313" s="195">
        <v>897</v>
      </c>
    </row>
    <row r="314" spans="1:6" x14ac:dyDescent="0.25">
      <c r="A314" s="194" t="s">
        <v>522</v>
      </c>
      <c r="B314" s="196">
        <v>1.014</v>
      </c>
      <c r="C314" s="196">
        <v>1.0129999999999999</v>
      </c>
      <c r="D314" s="196">
        <v>1.0109999999999999</v>
      </c>
      <c r="E314" s="196">
        <v>1.01</v>
      </c>
      <c r="F314" s="195">
        <v>897</v>
      </c>
    </row>
    <row r="315" spans="1:6" x14ac:dyDescent="0.25">
      <c r="A315" s="194" t="s">
        <v>525</v>
      </c>
      <c r="B315" s="196">
        <v>1.0129999999999999</v>
      </c>
      <c r="C315" s="196">
        <v>1.014</v>
      </c>
      <c r="D315" s="196">
        <v>1.0149999999999999</v>
      </c>
      <c r="E315" s="196">
        <v>1.01</v>
      </c>
      <c r="F315" s="195" t="s">
        <v>523</v>
      </c>
    </row>
    <row r="316" spans="1:6" x14ac:dyDescent="0.25">
      <c r="A316" s="194" t="s">
        <v>526</v>
      </c>
      <c r="B316" s="196">
        <v>1.004</v>
      </c>
      <c r="C316" s="196">
        <v>1.004</v>
      </c>
      <c r="D316" s="196">
        <v>1.0029999999999999</v>
      </c>
      <c r="E316" s="196">
        <v>1.0029999999999999</v>
      </c>
      <c r="F316" s="195">
        <v>899</v>
      </c>
    </row>
    <row r="317" spans="1:6" x14ac:dyDescent="0.25">
      <c r="A317" s="194" t="s">
        <v>527</v>
      </c>
      <c r="B317" s="196">
        <v>1.004</v>
      </c>
      <c r="C317" s="196">
        <v>1.004</v>
      </c>
      <c r="D317" s="196">
        <v>1.0029999999999999</v>
      </c>
      <c r="E317" s="196">
        <v>1.0029999999999999</v>
      </c>
      <c r="F317" s="195">
        <v>899</v>
      </c>
    </row>
    <row r="318" spans="1:6" x14ac:dyDescent="0.25">
      <c r="A318" s="194" t="s">
        <v>528</v>
      </c>
      <c r="B318" s="196">
        <v>1.014</v>
      </c>
      <c r="C318" s="196">
        <v>1.0129999999999999</v>
      </c>
      <c r="D318" s="196">
        <v>1.0109999999999999</v>
      </c>
      <c r="E318" s="196">
        <v>1.01</v>
      </c>
      <c r="F318" s="195">
        <v>897</v>
      </c>
    </row>
    <row r="319" spans="1:6" x14ac:dyDescent="0.25">
      <c r="A319" s="194" t="s">
        <v>529</v>
      </c>
      <c r="B319" s="196">
        <v>1.02</v>
      </c>
      <c r="C319" s="196">
        <v>1.018</v>
      </c>
      <c r="D319" s="196">
        <v>1.0169999999999999</v>
      </c>
      <c r="E319" s="196">
        <v>1.016</v>
      </c>
      <c r="F319" s="195">
        <v>739</v>
      </c>
    </row>
    <row r="321" spans="1:6" ht="13" x14ac:dyDescent="0.3">
      <c r="A321" s="273" t="s">
        <v>766</v>
      </c>
      <c r="B321" s="274"/>
      <c r="C321" s="274"/>
      <c r="D321" s="274"/>
      <c r="E321" s="274"/>
      <c r="F321" s="275"/>
    </row>
    <row r="322" spans="1:6" ht="13" x14ac:dyDescent="0.3">
      <c r="A322" s="273" t="s">
        <v>773</v>
      </c>
      <c r="B322" s="274"/>
      <c r="C322" s="274"/>
      <c r="D322" s="274"/>
      <c r="E322" s="274"/>
      <c r="F322" s="275"/>
    </row>
    <row r="323" spans="1:6" ht="13" x14ac:dyDescent="0.3">
      <c r="A323" s="192" t="s">
        <v>768</v>
      </c>
      <c r="B323" s="193" t="s">
        <v>733</v>
      </c>
      <c r="C323" s="193" t="s">
        <v>734</v>
      </c>
      <c r="D323" s="193" t="s">
        <v>735</v>
      </c>
      <c r="E323" s="193" t="s">
        <v>736</v>
      </c>
      <c r="F323" s="193" t="s">
        <v>751</v>
      </c>
    </row>
    <row r="324" spans="1:6" x14ac:dyDescent="0.25">
      <c r="A324" s="194" t="s">
        <v>161</v>
      </c>
      <c r="B324" s="196">
        <v>1.02</v>
      </c>
      <c r="C324" s="196">
        <v>1.018</v>
      </c>
      <c r="D324" s="196">
        <v>1.0169999999999999</v>
      </c>
      <c r="E324" s="196">
        <v>1.016</v>
      </c>
      <c r="F324" s="195">
        <v>734</v>
      </c>
    </row>
    <row r="325" spans="1:6" x14ac:dyDescent="0.25">
      <c r="A325" s="194" t="s">
        <v>162</v>
      </c>
      <c r="B325" s="196">
        <v>1.02</v>
      </c>
      <c r="C325" s="196">
        <v>1.018</v>
      </c>
      <c r="D325" s="196">
        <v>1.0169999999999999</v>
      </c>
      <c r="E325" s="196">
        <v>1.016</v>
      </c>
      <c r="F325" s="195">
        <v>736</v>
      </c>
    </row>
    <row r="326" spans="1:6" x14ac:dyDescent="0.25">
      <c r="A326" s="194" t="s">
        <v>163</v>
      </c>
      <c r="B326" s="196">
        <v>1.02</v>
      </c>
      <c r="C326" s="196">
        <v>1.018</v>
      </c>
      <c r="D326" s="196">
        <v>1.0169999999999999</v>
      </c>
      <c r="E326" s="196">
        <v>1.016</v>
      </c>
      <c r="F326" s="195">
        <v>737</v>
      </c>
    </row>
    <row r="327" spans="1:6" x14ac:dyDescent="0.25">
      <c r="A327" s="194" t="s">
        <v>168</v>
      </c>
      <c r="B327" s="196">
        <v>1.02</v>
      </c>
      <c r="C327" s="196">
        <v>1.018</v>
      </c>
      <c r="D327" s="196">
        <v>1.0169999999999999</v>
      </c>
      <c r="E327" s="196">
        <v>1.016</v>
      </c>
      <c r="F327" s="195">
        <v>740</v>
      </c>
    </row>
    <row r="328" spans="1:6" x14ac:dyDescent="0.25">
      <c r="A328" s="194" t="s">
        <v>176</v>
      </c>
      <c r="B328" s="196">
        <v>1.02</v>
      </c>
      <c r="C328" s="196">
        <v>1.018</v>
      </c>
      <c r="D328" s="196">
        <v>1.0169999999999999</v>
      </c>
      <c r="E328" s="196">
        <v>1.016</v>
      </c>
      <c r="F328" s="195">
        <v>738</v>
      </c>
    </row>
    <row r="329" spans="1:6" x14ac:dyDescent="0.25">
      <c r="A329" s="194" t="s">
        <v>191</v>
      </c>
      <c r="B329" s="196">
        <v>1.0269999999999999</v>
      </c>
      <c r="C329" s="196">
        <v>1.0269999999999999</v>
      </c>
      <c r="D329" s="196">
        <v>1.0289999999999999</v>
      </c>
      <c r="E329" s="196">
        <v>1.0289999999999999</v>
      </c>
      <c r="F329" s="195">
        <v>918</v>
      </c>
    </row>
    <row r="330" spans="1:6" x14ac:dyDescent="0.25">
      <c r="A330" s="194" t="s">
        <v>197</v>
      </c>
      <c r="B330" s="196">
        <v>1.0269999999999999</v>
      </c>
      <c r="C330" s="196">
        <v>1.0349999999999999</v>
      </c>
      <c r="D330" s="196">
        <v>1.034</v>
      </c>
      <c r="E330" s="196">
        <v>1.026</v>
      </c>
      <c r="F330" s="195">
        <v>929</v>
      </c>
    </row>
    <row r="331" spans="1:6" x14ac:dyDescent="0.25">
      <c r="A331" s="194" t="s">
        <v>198</v>
      </c>
      <c r="B331" s="196">
        <v>1.0169999999999999</v>
      </c>
      <c r="C331" s="196">
        <v>1.0269999999999999</v>
      </c>
      <c r="D331" s="196">
        <v>1.0129999999999999</v>
      </c>
      <c r="E331" s="196">
        <v>1.0089999999999999</v>
      </c>
      <c r="F331" s="195">
        <v>924</v>
      </c>
    </row>
    <row r="332" spans="1:6" x14ac:dyDescent="0.25">
      <c r="A332" s="194" t="s">
        <v>199</v>
      </c>
      <c r="B332" s="196">
        <v>1.008</v>
      </c>
      <c r="C332" s="196">
        <v>1.008</v>
      </c>
      <c r="D332" s="196">
        <v>1.0089999999999999</v>
      </c>
      <c r="E332" s="196">
        <v>1.0089999999999999</v>
      </c>
      <c r="F332" s="195">
        <v>937</v>
      </c>
    </row>
    <row r="333" spans="1:6" x14ac:dyDescent="0.25">
      <c r="A333" s="194" t="s">
        <v>202</v>
      </c>
      <c r="B333" s="196">
        <v>0.999</v>
      </c>
      <c r="C333" s="196">
        <v>0.999</v>
      </c>
      <c r="D333" s="196">
        <v>0.999</v>
      </c>
      <c r="E333" s="196">
        <v>0.999</v>
      </c>
      <c r="F333" s="195">
        <v>7174</v>
      </c>
    </row>
    <row r="334" spans="1:6" x14ac:dyDescent="0.25">
      <c r="A334" s="194" t="s">
        <v>203</v>
      </c>
      <c r="B334" s="196">
        <v>1.002</v>
      </c>
      <c r="C334" s="196">
        <v>1.002</v>
      </c>
      <c r="D334" s="196">
        <v>1.0029999999999999</v>
      </c>
      <c r="E334" s="196">
        <v>1.002</v>
      </c>
      <c r="F334" s="195">
        <v>923</v>
      </c>
    </row>
    <row r="335" spans="1:6" x14ac:dyDescent="0.25">
      <c r="A335" s="194" t="s">
        <v>214</v>
      </c>
      <c r="B335" s="196">
        <v>1.0049999999999999</v>
      </c>
      <c r="C335" s="196">
        <v>1.0069999999999999</v>
      </c>
      <c r="D335" s="196">
        <v>1.012</v>
      </c>
      <c r="E335" s="196">
        <v>1.0049999999999999</v>
      </c>
      <c r="F335" s="195">
        <v>4032</v>
      </c>
    </row>
    <row r="336" spans="1:6" x14ac:dyDescent="0.25">
      <c r="A336" s="194" t="s">
        <v>215</v>
      </c>
      <c r="B336" s="196">
        <v>1.002</v>
      </c>
      <c r="C336" s="196">
        <v>1.002</v>
      </c>
      <c r="D336" s="196">
        <v>1.0029999999999999</v>
      </c>
      <c r="E336" s="196">
        <v>1.004</v>
      </c>
      <c r="F336" s="195">
        <v>4548</v>
      </c>
    </row>
    <row r="337" spans="1:6" x14ac:dyDescent="0.25">
      <c r="A337" s="194" t="s">
        <v>216</v>
      </c>
      <c r="B337" s="196">
        <v>1.028</v>
      </c>
      <c r="C337" s="196">
        <v>1.0369999999999999</v>
      </c>
      <c r="D337" s="196">
        <v>1.04</v>
      </c>
      <c r="E337" s="196">
        <v>1.0229999999999999</v>
      </c>
      <c r="F337" s="195">
        <v>925</v>
      </c>
    </row>
    <row r="338" spans="1:6" x14ac:dyDescent="0.25">
      <c r="A338" s="194" t="s">
        <v>217</v>
      </c>
      <c r="B338" s="196">
        <v>1.026</v>
      </c>
      <c r="C338" s="196">
        <v>1.0349999999999999</v>
      </c>
      <c r="D338" s="196">
        <v>1.038</v>
      </c>
      <c r="E338" s="196">
        <v>1.022</v>
      </c>
      <c r="F338" s="195">
        <v>521</v>
      </c>
    </row>
    <row r="339" spans="1:6" x14ac:dyDescent="0.25">
      <c r="A339" s="194" t="s">
        <v>218</v>
      </c>
      <c r="B339" s="196">
        <v>1.0009999999999999</v>
      </c>
      <c r="C339" s="196">
        <v>1.0029999999999999</v>
      </c>
      <c r="D339" s="196">
        <v>1.0029999999999999</v>
      </c>
      <c r="E339" s="196">
        <v>1</v>
      </c>
      <c r="F339" s="195">
        <v>930</v>
      </c>
    </row>
    <row r="340" spans="1:6" x14ac:dyDescent="0.25">
      <c r="A340" s="194" t="s">
        <v>219</v>
      </c>
      <c r="B340" s="196">
        <v>1.0129999999999999</v>
      </c>
      <c r="C340" s="196">
        <v>1.014</v>
      </c>
      <c r="D340" s="196">
        <v>1.0149999999999999</v>
      </c>
      <c r="E340" s="196">
        <v>1.0129999999999999</v>
      </c>
      <c r="F340" s="195">
        <v>7390</v>
      </c>
    </row>
    <row r="341" spans="1:6" x14ac:dyDescent="0.25">
      <c r="A341" s="194" t="s">
        <v>220</v>
      </c>
      <c r="B341" s="196">
        <v>1.006</v>
      </c>
      <c r="C341" s="196">
        <v>1.0069999999999999</v>
      </c>
      <c r="D341" s="196">
        <v>1.0069999999999999</v>
      </c>
      <c r="E341" s="196">
        <v>1.006</v>
      </c>
      <c r="F341" s="195">
        <v>7391</v>
      </c>
    </row>
    <row r="342" spans="1:6" x14ac:dyDescent="0.25">
      <c r="A342" s="194" t="s">
        <v>221</v>
      </c>
      <c r="B342" s="196">
        <v>1.004</v>
      </c>
      <c r="C342" s="196">
        <v>1.004</v>
      </c>
      <c r="D342" s="196">
        <v>1.004</v>
      </c>
      <c r="E342" s="196">
        <v>1.0009999999999999</v>
      </c>
      <c r="F342" s="195">
        <v>917</v>
      </c>
    </row>
    <row r="343" spans="1:6" x14ac:dyDescent="0.25">
      <c r="A343" s="194" t="s">
        <v>222</v>
      </c>
      <c r="B343" s="196">
        <v>1.004</v>
      </c>
      <c r="C343" s="196">
        <v>1.004</v>
      </c>
      <c r="D343" s="196">
        <v>1.004</v>
      </c>
      <c r="E343" s="196">
        <v>1.0009999999999999</v>
      </c>
      <c r="F343" s="195">
        <v>917</v>
      </c>
    </row>
    <row r="344" spans="1:6" x14ac:dyDescent="0.25">
      <c r="A344" s="194" t="s">
        <v>223</v>
      </c>
      <c r="B344" s="196">
        <v>1.004</v>
      </c>
      <c r="C344" s="196">
        <v>1.004</v>
      </c>
      <c r="D344" s="196">
        <v>1.004</v>
      </c>
      <c r="E344" s="196">
        <v>1.0009999999999999</v>
      </c>
      <c r="F344" s="195">
        <v>917</v>
      </c>
    </row>
    <row r="345" spans="1:6" x14ac:dyDescent="0.25">
      <c r="A345" s="194" t="s">
        <v>225</v>
      </c>
      <c r="B345" s="196">
        <v>1.0329999999999999</v>
      </c>
      <c r="C345" s="196">
        <v>1.0309999999999999</v>
      </c>
      <c r="D345" s="196">
        <v>1.071</v>
      </c>
      <c r="E345" s="196">
        <v>1.034</v>
      </c>
      <c r="F345" s="195">
        <v>927</v>
      </c>
    </row>
    <row r="346" spans="1:6" x14ac:dyDescent="0.25">
      <c r="A346" s="194" t="s">
        <v>227</v>
      </c>
      <c r="B346" s="196">
        <v>1.0029999999999999</v>
      </c>
      <c r="C346" s="196">
        <v>1.006</v>
      </c>
      <c r="D346" s="196">
        <v>1.0089999999999999</v>
      </c>
      <c r="E346" s="196">
        <v>1.012</v>
      </c>
      <c r="F346" s="195">
        <v>928</v>
      </c>
    </row>
    <row r="347" spans="1:6" x14ac:dyDescent="0.25">
      <c r="A347" s="194" t="s">
        <v>230</v>
      </c>
      <c r="B347" s="196">
        <v>1.0129999999999999</v>
      </c>
      <c r="C347" s="196">
        <v>1.0149999999999999</v>
      </c>
      <c r="D347" s="196">
        <v>1.016</v>
      </c>
      <c r="E347" s="196">
        <v>1.0109999999999999</v>
      </c>
      <c r="F347" s="195">
        <v>938</v>
      </c>
    </row>
    <row r="348" spans="1:6" x14ac:dyDescent="0.25">
      <c r="A348" s="194" t="s">
        <v>234</v>
      </c>
      <c r="B348" s="196">
        <v>1.0089999999999999</v>
      </c>
      <c r="C348" s="196">
        <v>1.012</v>
      </c>
      <c r="D348" s="196">
        <v>1.0089999999999999</v>
      </c>
      <c r="E348" s="196">
        <v>1.0089999999999999</v>
      </c>
      <c r="F348" s="195">
        <v>921</v>
      </c>
    </row>
    <row r="349" spans="1:6" x14ac:dyDescent="0.25">
      <c r="A349" s="194" t="s">
        <v>235</v>
      </c>
      <c r="B349" s="196">
        <v>1.0209999999999999</v>
      </c>
      <c r="C349" s="196">
        <v>1.0249999999999999</v>
      </c>
      <c r="D349" s="196">
        <v>1.0229999999999999</v>
      </c>
      <c r="E349" s="196">
        <v>1.016</v>
      </c>
      <c r="F349" s="195">
        <v>922</v>
      </c>
    </row>
    <row r="350" spans="1:6" x14ac:dyDescent="0.25">
      <c r="A350" s="194" t="s">
        <v>236</v>
      </c>
      <c r="B350" s="196">
        <v>1.0169999999999999</v>
      </c>
      <c r="C350" s="196">
        <v>1.02</v>
      </c>
      <c r="D350" s="196">
        <v>1.0229999999999999</v>
      </c>
      <c r="E350" s="196">
        <v>1.014</v>
      </c>
      <c r="F350" s="195">
        <v>939</v>
      </c>
    </row>
    <row r="351" spans="1:6" x14ac:dyDescent="0.25">
      <c r="A351" s="194" t="s">
        <v>238</v>
      </c>
      <c r="B351" s="196">
        <v>1.0209999999999999</v>
      </c>
      <c r="C351" s="196">
        <v>1.028</v>
      </c>
      <c r="D351" s="196">
        <v>1.03</v>
      </c>
      <c r="E351" s="196">
        <v>1.018</v>
      </c>
      <c r="F351" s="195">
        <v>941</v>
      </c>
    </row>
    <row r="352" spans="1:6" x14ac:dyDescent="0.25">
      <c r="A352" s="194" t="s">
        <v>239</v>
      </c>
      <c r="B352" s="196">
        <v>1.004</v>
      </c>
      <c r="C352" s="196">
        <v>1.0009999999999999</v>
      </c>
      <c r="D352" s="196">
        <v>1.0009999999999999</v>
      </c>
      <c r="E352" s="196">
        <v>1.0089999999999999</v>
      </c>
      <c r="F352" s="195">
        <v>926</v>
      </c>
    </row>
    <row r="353" spans="1:6" x14ac:dyDescent="0.25">
      <c r="A353" s="194" t="s">
        <v>240</v>
      </c>
      <c r="B353" s="196">
        <v>1.0129999999999999</v>
      </c>
      <c r="C353" s="196">
        <v>1.0129999999999999</v>
      </c>
      <c r="D353" s="196">
        <v>1.016</v>
      </c>
      <c r="E353" s="196">
        <v>1.0189999999999999</v>
      </c>
      <c r="F353" s="195">
        <v>940</v>
      </c>
    </row>
    <row r="354" spans="1:6" x14ac:dyDescent="0.25">
      <c r="A354" s="194" t="s">
        <v>241</v>
      </c>
      <c r="B354" s="196">
        <v>1.0429999999999999</v>
      </c>
      <c r="C354" s="196">
        <v>1.0549999999999999</v>
      </c>
      <c r="D354" s="196">
        <v>1.0669999999999999</v>
      </c>
      <c r="E354" s="196">
        <v>1.044</v>
      </c>
      <c r="F354" s="195">
        <v>942</v>
      </c>
    </row>
    <row r="355" spans="1:6" x14ac:dyDescent="0.25">
      <c r="A355" s="194" t="s">
        <v>242</v>
      </c>
      <c r="B355" s="196">
        <v>1.014</v>
      </c>
      <c r="C355" s="196">
        <v>1.02</v>
      </c>
      <c r="D355" s="196">
        <v>1.026</v>
      </c>
      <c r="E355" s="196">
        <v>1.0129999999999999</v>
      </c>
      <c r="F355" s="195">
        <v>943</v>
      </c>
    </row>
    <row r="356" spans="1:6" x14ac:dyDescent="0.25">
      <c r="A356" s="194" t="s">
        <v>243</v>
      </c>
      <c r="B356" s="196">
        <v>1.02</v>
      </c>
      <c r="C356" s="196">
        <v>1.032</v>
      </c>
      <c r="D356" s="196">
        <v>1.03</v>
      </c>
      <c r="E356" s="196">
        <v>1.018</v>
      </c>
      <c r="F356" s="195">
        <v>944</v>
      </c>
    </row>
    <row r="357" spans="1:6" x14ac:dyDescent="0.25">
      <c r="A357" s="194" t="s">
        <v>250</v>
      </c>
      <c r="B357" s="196">
        <v>0.999</v>
      </c>
      <c r="C357" s="196">
        <v>0.999</v>
      </c>
      <c r="D357" s="196">
        <v>0.999</v>
      </c>
      <c r="E357" s="196">
        <v>1</v>
      </c>
      <c r="F357" s="195">
        <v>7081</v>
      </c>
    </row>
    <row r="358" spans="1:6" x14ac:dyDescent="0.25">
      <c r="A358" s="194" t="s">
        <v>251</v>
      </c>
      <c r="B358" s="196">
        <v>0.999</v>
      </c>
      <c r="C358" s="196">
        <v>0.999</v>
      </c>
      <c r="D358" s="196">
        <v>1</v>
      </c>
      <c r="E358" s="196">
        <v>1</v>
      </c>
      <c r="F358" s="195">
        <v>7095</v>
      </c>
    </row>
    <row r="359" spans="1:6" x14ac:dyDescent="0.25">
      <c r="A359" s="194" t="s">
        <v>255</v>
      </c>
      <c r="B359" s="196">
        <v>1.0089999999999999</v>
      </c>
      <c r="C359" s="196">
        <v>1.002</v>
      </c>
      <c r="D359" s="196">
        <v>1.0009999999999999</v>
      </c>
      <c r="E359" s="196">
        <v>1.0129999999999999</v>
      </c>
      <c r="F359" s="195">
        <v>946</v>
      </c>
    </row>
    <row r="360" spans="1:6" x14ac:dyDescent="0.25">
      <c r="A360" s="194" t="s">
        <v>256</v>
      </c>
      <c r="B360" s="196">
        <v>1.026</v>
      </c>
      <c r="C360" s="196">
        <v>1.028</v>
      </c>
      <c r="D360" s="196">
        <v>1.0349999999999999</v>
      </c>
      <c r="E360" s="196">
        <v>1.024</v>
      </c>
      <c r="F360" s="195">
        <v>947</v>
      </c>
    </row>
    <row r="361" spans="1:6" x14ac:dyDescent="0.25">
      <c r="A361" s="194" t="s">
        <v>257</v>
      </c>
      <c r="B361" s="196">
        <v>1.022</v>
      </c>
      <c r="C361" s="196">
        <v>1.0209999999999999</v>
      </c>
      <c r="D361" s="196">
        <v>1.0249999999999999</v>
      </c>
      <c r="E361" s="196">
        <v>1.0169999999999999</v>
      </c>
      <c r="F361" s="195">
        <v>7485</v>
      </c>
    </row>
    <row r="362" spans="1:6" x14ac:dyDescent="0.25">
      <c r="A362" s="194" t="s">
        <v>258</v>
      </c>
      <c r="B362" s="196">
        <v>1.0089999999999999</v>
      </c>
      <c r="C362" s="196">
        <v>0.998</v>
      </c>
      <c r="D362" s="196">
        <v>0.997</v>
      </c>
      <c r="E362" s="196">
        <v>1.0129999999999999</v>
      </c>
      <c r="F362" s="195">
        <v>949</v>
      </c>
    </row>
    <row r="363" spans="1:6" x14ac:dyDescent="0.25">
      <c r="A363" s="194" t="s">
        <v>259</v>
      </c>
      <c r="B363" s="196">
        <v>1.02</v>
      </c>
      <c r="C363" s="196">
        <v>1.022</v>
      </c>
      <c r="D363" s="196">
        <v>1.026</v>
      </c>
      <c r="E363" s="196">
        <v>1.018</v>
      </c>
      <c r="F363" s="195">
        <v>611</v>
      </c>
    </row>
    <row r="364" spans="1:6" x14ac:dyDescent="0.25">
      <c r="A364" s="194" t="s">
        <v>260</v>
      </c>
      <c r="B364" s="196">
        <v>1.0429999999999999</v>
      </c>
      <c r="C364" s="196">
        <v>1.0469999999999999</v>
      </c>
      <c r="D364" s="196">
        <v>1.0469999999999999</v>
      </c>
      <c r="E364" s="196">
        <v>1.0369999999999999</v>
      </c>
      <c r="F364" s="195">
        <v>612</v>
      </c>
    </row>
    <row r="365" spans="1:6" x14ac:dyDescent="0.25">
      <c r="A365" s="194" t="s">
        <v>261</v>
      </c>
      <c r="B365" s="196">
        <v>1.0129999999999999</v>
      </c>
      <c r="C365" s="196">
        <v>1.014</v>
      </c>
      <c r="D365" s="196">
        <v>1.0149999999999999</v>
      </c>
      <c r="E365" s="196">
        <v>1.0109999999999999</v>
      </c>
      <c r="F365" s="195">
        <v>613</v>
      </c>
    </row>
    <row r="366" spans="1:6" x14ac:dyDescent="0.25">
      <c r="A366" s="194" t="s">
        <v>262</v>
      </c>
      <c r="B366" s="196">
        <v>1.03</v>
      </c>
      <c r="C366" s="196">
        <v>1.0329999999999999</v>
      </c>
      <c r="D366" s="196">
        <v>1.032</v>
      </c>
      <c r="E366" s="196">
        <v>1.0269999999999999</v>
      </c>
      <c r="F366" s="195">
        <v>614</v>
      </c>
    </row>
    <row r="367" spans="1:6" x14ac:dyDescent="0.25">
      <c r="A367" s="194" t="s">
        <v>264</v>
      </c>
      <c r="B367" s="196">
        <v>1.0329999999999999</v>
      </c>
      <c r="C367" s="196">
        <v>1.0249999999999999</v>
      </c>
      <c r="D367" s="196">
        <v>1.022</v>
      </c>
      <c r="E367" s="196">
        <v>1.03</v>
      </c>
      <c r="F367" s="195">
        <v>615</v>
      </c>
    </row>
    <row r="368" spans="1:6" x14ac:dyDescent="0.25">
      <c r="A368" s="194" t="s">
        <v>265</v>
      </c>
      <c r="B368" s="196">
        <v>1.026</v>
      </c>
      <c r="C368" s="196">
        <v>1.01</v>
      </c>
      <c r="D368" s="196">
        <v>1.0069999999999999</v>
      </c>
      <c r="E368" s="196">
        <v>1.026</v>
      </c>
      <c r="F368" s="195">
        <v>616</v>
      </c>
    </row>
    <row r="369" spans="1:6" x14ac:dyDescent="0.25">
      <c r="A369" s="194" t="s">
        <v>266</v>
      </c>
      <c r="B369" s="196">
        <v>1.0389999999999999</v>
      </c>
      <c r="C369" s="196">
        <v>1.046</v>
      </c>
      <c r="D369" s="196">
        <v>1.0469999999999999</v>
      </c>
      <c r="E369" s="196">
        <v>1.0349999999999999</v>
      </c>
      <c r="F369" s="195">
        <v>617</v>
      </c>
    </row>
    <row r="370" spans="1:6" x14ac:dyDescent="0.25">
      <c r="A370" s="194" t="s">
        <v>267</v>
      </c>
      <c r="B370" s="196">
        <v>1.0249999999999999</v>
      </c>
      <c r="C370" s="196">
        <v>1.0249999999999999</v>
      </c>
      <c r="D370" s="196">
        <v>1.028</v>
      </c>
      <c r="E370" s="196">
        <v>1.0189999999999999</v>
      </c>
      <c r="F370" s="195">
        <v>619</v>
      </c>
    </row>
    <row r="371" spans="1:6" x14ac:dyDescent="0.25">
      <c r="A371" s="194" t="s">
        <v>268</v>
      </c>
      <c r="B371" s="196">
        <v>1.016</v>
      </c>
      <c r="C371" s="196">
        <v>1.01</v>
      </c>
      <c r="D371" s="196">
        <v>1.026</v>
      </c>
      <c r="E371" s="196">
        <v>1.0189999999999999</v>
      </c>
      <c r="F371" s="195">
        <v>620</v>
      </c>
    </row>
    <row r="372" spans="1:6" x14ac:dyDescent="0.25">
      <c r="A372" s="194" t="s">
        <v>269</v>
      </c>
      <c r="B372" s="196">
        <v>1.03</v>
      </c>
      <c r="C372" s="196">
        <v>1.026</v>
      </c>
      <c r="D372" s="196">
        <v>1.0249999999999999</v>
      </c>
      <c r="E372" s="196">
        <v>1.0269999999999999</v>
      </c>
      <c r="F372" s="195">
        <v>621</v>
      </c>
    </row>
    <row r="373" spans="1:6" x14ac:dyDescent="0.25">
      <c r="A373" s="194" t="s">
        <v>270</v>
      </c>
      <c r="B373" s="196">
        <v>1.0249999999999999</v>
      </c>
      <c r="C373" s="196">
        <v>1.0209999999999999</v>
      </c>
      <c r="D373" s="196">
        <v>1.02</v>
      </c>
      <c r="E373" s="196">
        <v>1.0229999999999999</v>
      </c>
      <c r="F373" s="195">
        <v>622</v>
      </c>
    </row>
    <row r="374" spans="1:6" x14ac:dyDescent="0.25">
      <c r="A374" s="194" t="s">
        <v>271</v>
      </c>
      <c r="B374" s="196">
        <v>1.0349999999999999</v>
      </c>
      <c r="C374" s="196">
        <v>1.022</v>
      </c>
      <c r="D374" s="196">
        <v>1.018</v>
      </c>
      <c r="E374" s="196">
        <v>1.03</v>
      </c>
      <c r="F374" s="195">
        <v>623</v>
      </c>
    </row>
    <row r="375" spans="1:6" x14ac:dyDescent="0.25">
      <c r="A375" s="194" t="s">
        <v>272</v>
      </c>
      <c r="B375" s="196">
        <v>1.036</v>
      </c>
      <c r="C375" s="196">
        <v>1.0229999999999999</v>
      </c>
      <c r="D375" s="196">
        <v>1.0169999999999999</v>
      </c>
      <c r="E375" s="196">
        <v>1.03</v>
      </c>
      <c r="F375" s="195">
        <v>504</v>
      </c>
    </row>
    <row r="376" spans="1:6" x14ac:dyDescent="0.25">
      <c r="A376" s="194" t="s">
        <v>273</v>
      </c>
      <c r="B376" s="196">
        <v>1.022</v>
      </c>
      <c r="C376" s="196">
        <v>1.0209999999999999</v>
      </c>
      <c r="D376" s="196">
        <v>1.0189999999999999</v>
      </c>
      <c r="E376" s="196">
        <v>1.0189999999999999</v>
      </c>
      <c r="F376" s="195">
        <v>624</v>
      </c>
    </row>
    <row r="377" spans="1:6" x14ac:dyDescent="0.25">
      <c r="A377" s="194" t="s">
        <v>274</v>
      </c>
      <c r="B377" s="196">
        <v>1.042</v>
      </c>
      <c r="C377" s="196">
        <v>1.038</v>
      </c>
      <c r="D377" s="196">
        <v>1.0409999999999999</v>
      </c>
      <c r="E377" s="196">
        <v>1.0449999999999999</v>
      </c>
      <c r="F377" s="195">
        <v>625</v>
      </c>
    </row>
    <row r="378" spans="1:6" x14ac:dyDescent="0.25">
      <c r="A378" s="194" t="s">
        <v>275</v>
      </c>
      <c r="B378" s="196">
        <v>1.034</v>
      </c>
      <c r="C378" s="196">
        <v>1.042</v>
      </c>
      <c r="D378" s="196">
        <v>1.0469999999999999</v>
      </c>
      <c r="E378" s="196">
        <v>1.0309999999999999</v>
      </c>
      <c r="F378" s="195">
        <v>627</v>
      </c>
    </row>
    <row r="379" spans="1:6" x14ac:dyDescent="0.25">
      <c r="A379" s="194" t="s">
        <v>276</v>
      </c>
      <c r="B379" s="196">
        <v>1.0680000000000001</v>
      </c>
      <c r="C379" s="196">
        <v>1.0609999999999999</v>
      </c>
      <c r="D379" s="196">
        <v>1.06</v>
      </c>
      <c r="E379" s="196">
        <v>1.0589999999999999</v>
      </c>
      <c r="F379" s="195">
        <v>628</v>
      </c>
    </row>
    <row r="380" spans="1:6" x14ac:dyDescent="0.25">
      <c r="A380" s="194" t="s">
        <v>277</v>
      </c>
      <c r="B380" s="196">
        <v>1.069</v>
      </c>
      <c r="C380" s="196">
        <v>1.0660000000000001</v>
      </c>
      <c r="D380" s="196">
        <v>1.0660000000000001</v>
      </c>
      <c r="E380" s="196">
        <v>1.0509999999999999</v>
      </c>
      <c r="F380" s="195">
        <v>629</v>
      </c>
    </row>
    <row r="381" spans="1:6" x14ac:dyDescent="0.25">
      <c r="A381" s="194" t="s">
        <v>280</v>
      </c>
      <c r="B381" s="196">
        <v>1.008</v>
      </c>
      <c r="C381" s="196">
        <v>1.0069999999999999</v>
      </c>
      <c r="D381" s="196">
        <v>1.0069999999999999</v>
      </c>
      <c r="E381" s="196">
        <v>1.0069999999999999</v>
      </c>
      <c r="F381" s="195">
        <v>914</v>
      </c>
    </row>
    <row r="382" spans="1:6" x14ac:dyDescent="0.25">
      <c r="A382" s="194" t="s">
        <v>283</v>
      </c>
      <c r="B382" s="196">
        <v>1.018</v>
      </c>
      <c r="C382" s="196">
        <v>1.018</v>
      </c>
      <c r="D382" s="196">
        <v>1.0209999999999999</v>
      </c>
      <c r="E382" s="196">
        <v>1.016</v>
      </c>
      <c r="F382" s="195">
        <v>630</v>
      </c>
    </row>
    <row r="383" spans="1:6" x14ac:dyDescent="0.25">
      <c r="A383" s="194" t="s">
        <v>284</v>
      </c>
      <c r="B383" s="196">
        <v>1.0609999999999999</v>
      </c>
      <c r="C383" s="196">
        <v>1.06</v>
      </c>
      <c r="D383" s="196">
        <v>1.0549999999999999</v>
      </c>
      <c r="E383" s="196">
        <v>1.0529999999999999</v>
      </c>
      <c r="F383" s="195">
        <v>631</v>
      </c>
    </row>
    <row r="384" spans="1:6" x14ac:dyDescent="0.25">
      <c r="A384" s="194" t="s">
        <v>285</v>
      </c>
      <c r="B384" s="196">
        <v>1.008</v>
      </c>
      <c r="C384" s="196">
        <v>1.008</v>
      </c>
      <c r="D384" s="196">
        <v>1.0089999999999999</v>
      </c>
      <c r="E384" s="196">
        <v>1.008</v>
      </c>
      <c r="F384" s="195">
        <v>632</v>
      </c>
    </row>
    <row r="385" spans="1:6" x14ac:dyDescent="0.25">
      <c r="A385" s="194" t="s">
        <v>286</v>
      </c>
      <c r="B385" s="196">
        <v>1.0169999999999999</v>
      </c>
      <c r="C385" s="196">
        <v>1.016</v>
      </c>
      <c r="D385" s="196">
        <v>1.016</v>
      </c>
      <c r="E385" s="196">
        <v>1.014</v>
      </c>
      <c r="F385" s="195">
        <v>633</v>
      </c>
    </row>
    <row r="386" spans="1:6" x14ac:dyDescent="0.25">
      <c r="A386" s="194" t="s">
        <v>287</v>
      </c>
      <c r="B386" s="196">
        <v>1.018</v>
      </c>
      <c r="C386" s="196">
        <v>1.016</v>
      </c>
      <c r="D386" s="196">
        <v>1.0389999999999999</v>
      </c>
      <c r="E386" s="196">
        <v>1.0209999999999999</v>
      </c>
      <c r="F386" s="195">
        <v>634</v>
      </c>
    </row>
    <row r="387" spans="1:6" x14ac:dyDescent="0.25">
      <c r="A387" s="194" t="s">
        <v>288</v>
      </c>
      <c r="B387" s="196">
        <v>0.997</v>
      </c>
      <c r="C387" s="196">
        <v>0.99399999999999999</v>
      </c>
      <c r="D387" s="196">
        <v>0.98799999999999999</v>
      </c>
      <c r="E387" s="196">
        <v>0.995</v>
      </c>
      <c r="F387" s="195">
        <v>635</v>
      </c>
    </row>
    <row r="388" spans="1:6" x14ac:dyDescent="0.25">
      <c r="A388" s="194" t="s">
        <v>289</v>
      </c>
      <c r="B388" s="196">
        <v>1.0389999999999999</v>
      </c>
      <c r="C388" s="196">
        <v>1.0209999999999999</v>
      </c>
      <c r="D388" s="196">
        <v>1.018</v>
      </c>
      <c r="E388" s="196">
        <v>1.032</v>
      </c>
      <c r="F388" s="195">
        <v>648</v>
      </c>
    </row>
    <row r="389" spans="1:6" x14ac:dyDescent="0.25">
      <c r="A389" s="194" t="s">
        <v>291</v>
      </c>
      <c r="B389" s="196">
        <v>1.014</v>
      </c>
      <c r="C389" s="196">
        <v>1.0129999999999999</v>
      </c>
      <c r="D389" s="196">
        <v>1.0109999999999999</v>
      </c>
      <c r="E389" s="196">
        <v>1.01</v>
      </c>
      <c r="F389" s="195">
        <v>637</v>
      </c>
    </row>
    <row r="390" spans="1:6" x14ac:dyDescent="0.25">
      <c r="A390" s="194" t="s">
        <v>292</v>
      </c>
      <c r="B390" s="196">
        <v>1.016</v>
      </c>
      <c r="C390" s="196">
        <v>1.018</v>
      </c>
      <c r="D390" s="196">
        <v>1.018</v>
      </c>
      <c r="E390" s="196">
        <v>1.0129999999999999</v>
      </c>
      <c r="F390" s="195">
        <v>639</v>
      </c>
    </row>
    <row r="391" spans="1:6" x14ac:dyDescent="0.25">
      <c r="A391" s="194" t="s">
        <v>293</v>
      </c>
      <c r="B391" s="196">
        <v>1.0309999999999999</v>
      </c>
      <c r="C391" s="196">
        <v>1.032</v>
      </c>
      <c r="D391" s="196">
        <v>1.034</v>
      </c>
      <c r="E391" s="196">
        <v>1.024</v>
      </c>
      <c r="F391" s="195">
        <v>640</v>
      </c>
    </row>
    <row r="392" spans="1:6" x14ac:dyDescent="0.25">
      <c r="A392" s="194" t="s">
        <v>294</v>
      </c>
      <c r="B392" s="196">
        <v>1.0209999999999999</v>
      </c>
      <c r="C392" s="196">
        <v>1.0069999999999999</v>
      </c>
      <c r="D392" s="196">
        <v>1.0009999999999999</v>
      </c>
      <c r="E392" s="196">
        <v>1.0189999999999999</v>
      </c>
      <c r="F392" s="195">
        <v>641</v>
      </c>
    </row>
    <row r="393" spans="1:6" x14ac:dyDescent="0.25">
      <c r="A393" s="194" t="s">
        <v>295</v>
      </c>
      <c r="B393" s="196">
        <v>1.026</v>
      </c>
      <c r="C393" s="196">
        <v>1.006</v>
      </c>
      <c r="D393" s="196">
        <v>0.998</v>
      </c>
      <c r="E393" s="196">
        <v>1.0249999999999999</v>
      </c>
      <c r="F393" s="195">
        <v>642</v>
      </c>
    </row>
    <row r="394" spans="1:6" x14ac:dyDescent="0.25">
      <c r="A394" s="194" t="s">
        <v>296</v>
      </c>
      <c r="B394" s="196">
        <v>1.01</v>
      </c>
      <c r="C394" s="196">
        <v>1.0029999999999999</v>
      </c>
      <c r="D394" s="196">
        <v>1.0049999999999999</v>
      </c>
      <c r="E394" s="196">
        <v>1.0149999999999999</v>
      </c>
      <c r="F394" s="195">
        <v>645</v>
      </c>
    </row>
    <row r="395" spans="1:6" x14ac:dyDescent="0.25">
      <c r="A395" s="194" t="s">
        <v>297</v>
      </c>
      <c r="B395" s="196">
        <v>1.05</v>
      </c>
      <c r="C395" s="196">
        <v>1.0589999999999999</v>
      </c>
      <c r="D395" s="196">
        <v>1.0620000000000001</v>
      </c>
      <c r="E395" s="196">
        <v>1.044</v>
      </c>
      <c r="F395" s="195">
        <v>646</v>
      </c>
    </row>
    <row r="396" spans="1:6" x14ac:dyDescent="0.25">
      <c r="A396" s="194" t="s">
        <v>300</v>
      </c>
      <c r="B396" s="196">
        <v>1.0409999999999999</v>
      </c>
      <c r="C396" s="196">
        <v>1.034</v>
      </c>
      <c r="D396" s="196">
        <v>1.0369999999999999</v>
      </c>
      <c r="E396" s="196">
        <v>1.0349999999999999</v>
      </c>
      <c r="F396" s="195" t="s">
        <v>299</v>
      </c>
    </row>
    <row r="397" spans="1:6" x14ac:dyDescent="0.25">
      <c r="A397" s="194" t="s">
        <v>301</v>
      </c>
      <c r="B397" s="196">
        <v>1.014</v>
      </c>
      <c r="C397" s="196">
        <v>1.0109999999999999</v>
      </c>
      <c r="D397" s="196">
        <v>1.0129999999999999</v>
      </c>
      <c r="E397" s="196">
        <v>1.0009999999999999</v>
      </c>
      <c r="F397" s="195">
        <v>649</v>
      </c>
    </row>
    <row r="398" spans="1:6" x14ac:dyDescent="0.25">
      <c r="A398" s="194" t="s">
        <v>302</v>
      </c>
      <c r="B398" s="196">
        <v>1.016</v>
      </c>
      <c r="C398" s="196">
        <v>1.0129999999999999</v>
      </c>
      <c r="D398" s="196">
        <v>1.0129999999999999</v>
      </c>
      <c r="E398" s="196">
        <v>1.014</v>
      </c>
      <c r="F398" s="195">
        <v>911</v>
      </c>
    </row>
    <row r="399" spans="1:6" x14ac:dyDescent="0.25">
      <c r="A399" s="194" t="s">
        <v>303</v>
      </c>
      <c r="B399" s="196">
        <v>1.02</v>
      </c>
      <c r="C399" s="196">
        <v>1.0229999999999999</v>
      </c>
      <c r="D399" s="196">
        <v>1.024</v>
      </c>
      <c r="E399" s="196">
        <v>1.018</v>
      </c>
      <c r="F399" s="195">
        <v>912</v>
      </c>
    </row>
    <row r="400" spans="1:6" x14ac:dyDescent="0.25">
      <c r="A400" s="194" t="s">
        <v>304</v>
      </c>
      <c r="B400" s="196">
        <v>1.0349999999999999</v>
      </c>
      <c r="C400" s="196">
        <v>1.0289999999999999</v>
      </c>
      <c r="D400" s="196">
        <v>1.0309999999999999</v>
      </c>
      <c r="E400" s="196">
        <v>1.03</v>
      </c>
      <c r="F400" s="195">
        <v>952</v>
      </c>
    </row>
    <row r="401" spans="1:6" x14ac:dyDescent="0.25">
      <c r="A401" s="194" t="s">
        <v>305</v>
      </c>
      <c r="B401" s="196">
        <v>1.014</v>
      </c>
      <c r="C401" s="196">
        <v>1.012</v>
      </c>
      <c r="D401" s="196">
        <v>1.01</v>
      </c>
      <c r="E401" s="196">
        <v>1.0129999999999999</v>
      </c>
      <c r="F401" s="195">
        <v>913</v>
      </c>
    </row>
    <row r="402" spans="1:6" x14ac:dyDescent="0.25">
      <c r="A402" s="194" t="s">
        <v>308</v>
      </c>
      <c r="B402" s="196">
        <v>1.016</v>
      </c>
      <c r="C402" s="196">
        <v>1.018</v>
      </c>
      <c r="D402" s="196">
        <v>1.018</v>
      </c>
      <c r="E402" s="196">
        <v>1.0149999999999999</v>
      </c>
      <c r="F402" s="195" t="s">
        <v>307</v>
      </c>
    </row>
    <row r="403" spans="1:6" x14ac:dyDescent="0.25">
      <c r="A403" s="194" t="s">
        <v>309</v>
      </c>
      <c r="B403" s="196">
        <v>1.022</v>
      </c>
      <c r="C403" s="196">
        <v>1.018</v>
      </c>
      <c r="D403" s="196">
        <v>1.0169999999999999</v>
      </c>
      <c r="E403" s="196">
        <v>1.018</v>
      </c>
      <c r="F403" s="195">
        <v>958</v>
      </c>
    </row>
    <row r="404" spans="1:6" x14ac:dyDescent="0.25">
      <c r="A404" s="194" t="s">
        <v>310</v>
      </c>
      <c r="B404" s="196">
        <v>1.0249999999999999</v>
      </c>
      <c r="C404" s="196">
        <v>1.02</v>
      </c>
      <c r="D404" s="196">
        <v>1.0209999999999999</v>
      </c>
      <c r="E404" s="196">
        <v>1.0209999999999999</v>
      </c>
      <c r="F404" s="195">
        <v>626</v>
      </c>
    </row>
    <row r="405" spans="1:6" x14ac:dyDescent="0.25">
      <c r="A405" s="194" t="s">
        <v>311</v>
      </c>
      <c r="B405" s="196">
        <v>1.0249999999999999</v>
      </c>
      <c r="C405" s="196">
        <v>1.0229999999999999</v>
      </c>
      <c r="D405" s="196">
        <v>1.024</v>
      </c>
      <c r="E405" s="196">
        <v>1.0209999999999999</v>
      </c>
      <c r="F405" s="195">
        <v>607</v>
      </c>
    </row>
    <row r="406" spans="1:6" x14ac:dyDescent="0.25">
      <c r="A406" s="194" t="s">
        <v>312</v>
      </c>
      <c r="B406" s="196">
        <v>1.006</v>
      </c>
      <c r="C406" s="196">
        <v>1.0049999999999999</v>
      </c>
      <c r="D406" s="196">
        <v>1.0049999999999999</v>
      </c>
      <c r="E406" s="196">
        <v>1.0049999999999999</v>
      </c>
      <c r="F406" s="195">
        <v>915</v>
      </c>
    </row>
    <row r="407" spans="1:6" x14ac:dyDescent="0.25">
      <c r="A407" s="194" t="s">
        <v>313</v>
      </c>
      <c r="B407" s="196">
        <v>1.0449999999999999</v>
      </c>
      <c r="C407" s="196">
        <v>1.0429999999999999</v>
      </c>
      <c r="D407" s="196">
        <v>1.046</v>
      </c>
      <c r="E407" s="196">
        <v>1.038</v>
      </c>
      <c r="F407" s="195">
        <v>608</v>
      </c>
    </row>
    <row r="408" spans="1:6" x14ac:dyDescent="0.25">
      <c r="A408" s="194" t="s">
        <v>314</v>
      </c>
      <c r="B408" s="196">
        <v>1.0129999999999999</v>
      </c>
      <c r="C408" s="196">
        <v>1.01</v>
      </c>
      <c r="D408" s="196">
        <v>1.0089999999999999</v>
      </c>
      <c r="E408" s="196">
        <v>1.0109999999999999</v>
      </c>
      <c r="F408" s="195">
        <v>959</v>
      </c>
    </row>
    <row r="409" spans="1:6" x14ac:dyDescent="0.25">
      <c r="A409" s="194" t="s">
        <v>315</v>
      </c>
      <c r="B409" s="196">
        <v>1.03</v>
      </c>
      <c r="C409" s="196">
        <v>1.018</v>
      </c>
      <c r="D409" s="196">
        <v>1.016</v>
      </c>
      <c r="E409" s="196">
        <v>1.0229999999999999</v>
      </c>
      <c r="F409" s="195">
        <v>609</v>
      </c>
    </row>
    <row r="410" spans="1:6" x14ac:dyDescent="0.25">
      <c r="A410" s="194" t="s">
        <v>316</v>
      </c>
      <c r="B410" s="196">
        <v>1.0409999999999999</v>
      </c>
      <c r="C410" s="196">
        <v>1.046</v>
      </c>
      <c r="D410" s="196">
        <v>1.0429999999999999</v>
      </c>
      <c r="E410" s="196">
        <v>1.0369999999999999</v>
      </c>
      <c r="F410" s="195">
        <v>916</v>
      </c>
    </row>
    <row r="411" spans="1:6" x14ac:dyDescent="0.25">
      <c r="A411" s="194" t="s">
        <v>317</v>
      </c>
      <c r="B411" s="196">
        <v>0.999</v>
      </c>
      <c r="C411" s="196">
        <v>0.998</v>
      </c>
      <c r="D411" s="196">
        <v>1</v>
      </c>
      <c r="E411" s="196">
        <v>0.998</v>
      </c>
      <c r="F411" s="195">
        <v>960</v>
      </c>
    </row>
    <row r="412" spans="1:6" x14ac:dyDescent="0.25">
      <c r="A412" s="194" t="s">
        <v>318</v>
      </c>
      <c r="B412" s="196">
        <v>1.0009999999999999</v>
      </c>
      <c r="C412" s="196">
        <v>0.99299999999999999</v>
      </c>
      <c r="D412" s="196">
        <v>0.99199999999999999</v>
      </c>
      <c r="E412" s="196">
        <v>1.0009999999999999</v>
      </c>
      <c r="F412" s="195">
        <v>600</v>
      </c>
    </row>
    <row r="413" spans="1:6" x14ac:dyDescent="0.25">
      <c r="A413" s="194" t="s">
        <v>319</v>
      </c>
      <c r="B413" s="196">
        <v>1.0089999999999999</v>
      </c>
      <c r="C413" s="196">
        <v>1.004</v>
      </c>
      <c r="D413" s="196">
        <v>1.012</v>
      </c>
      <c r="E413" s="196">
        <v>1.0109999999999999</v>
      </c>
      <c r="F413" s="195">
        <v>601</v>
      </c>
    </row>
    <row r="414" spans="1:6" x14ac:dyDescent="0.25">
      <c r="A414" s="194" t="s">
        <v>320</v>
      </c>
      <c r="B414" s="196">
        <v>1.018</v>
      </c>
      <c r="C414" s="196">
        <v>1.0129999999999999</v>
      </c>
      <c r="D414" s="196">
        <v>1.01</v>
      </c>
      <c r="E414" s="196">
        <v>1.0129999999999999</v>
      </c>
      <c r="F414" s="195">
        <v>602</v>
      </c>
    </row>
    <row r="415" spans="1:6" x14ac:dyDescent="0.25">
      <c r="A415" s="194" t="s">
        <v>321</v>
      </c>
      <c r="B415" s="196">
        <v>1.022</v>
      </c>
      <c r="C415" s="196">
        <v>1.016</v>
      </c>
      <c r="D415" s="196">
        <v>1.0389999999999999</v>
      </c>
      <c r="E415" s="196">
        <v>1.0249999999999999</v>
      </c>
      <c r="F415" s="195">
        <v>647</v>
      </c>
    </row>
    <row r="416" spans="1:6" x14ac:dyDescent="0.25">
      <c r="A416" s="194" t="s">
        <v>322</v>
      </c>
      <c r="B416" s="196">
        <v>1.0009999999999999</v>
      </c>
      <c r="C416" s="196">
        <v>0.996</v>
      </c>
      <c r="D416" s="196">
        <v>0.99399999999999999</v>
      </c>
      <c r="E416" s="196">
        <v>1.0009999999999999</v>
      </c>
      <c r="F416" s="195">
        <v>954</v>
      </c>
    </row>
    <row r="417" spans="1:6" x14ac:dyDescent="0.25">
      <c r="A417" s="194" t="s">
        <v>323</v>
      </c>
      <c r="B417" s="196">
        <v>1.0269999999999999</v>
      </c>
      <c r="C417" s="196">
        <v>1.014</v>
      </c>
      <c r="D417" s="196">
        <v>1.014</v>
      </c>
      <c r="E417" s="196">
        <v>1.0229999999999999</v>
      </c>
      <c r="F417" s="195">
        <v>603</v>
      </c>
    </row>
    <row r="418" spans="1:6" x14ac:dyDescent="0.25">
      <c r="A418" s="194" t="s">
        <v>324</v>
      </c>
      <c r="B418" s="196">
        <v>1.002</v>
      </c>
      <c r="C418" s="196">
        <v>1.002</v>
      </c>
      <c r="D418" s="196">
        <v>1.0029999999999999</v>
      </c>
      <c r="E418" s="196">
        <v>1.002</v>
      </c>
      <c r="F418" s="195">
        <v>604</v>
      </c>
    </row>
    <row r="419" spans="1:6" x14ac:dyDescent="0.25">
      <c r="A419" s="194" t="s">
        <v>325</v>
      </c>
      <c r="B419" s="196">
        <v>1.006</v>
      </c>
      <c r="C419" s="196">
        <v>1</v>
      </c>
      <c r="D419" s="196">
        <v>0.998</v>
      </c>
      <c r="E419" s="196">
        <v>1.004</v>
      </c>
      <c r="F419" s="195">
        <v>636</v>
      </c>
    </row>
    <row r="420" spans="1:6" x14ac:dyDescent="0.25">
      <c r="A420" s="194" t="s">
        <v>326</v>
      </c>
      <c r="B420" s="196">
        <v>1.0009999999999999</v>
      </c>
      <c r="C420" s="196">
        <v>0.999</v>
      </c>
      <c r="D420" s="196">
        <v>1</v>
      </c>
      <c r="E420" s="196">
        <v>1.0069999999999999</v>
      </c>
      <c r="F420" s="195">
        <v>964</v>
      </c>
    </row>
    <row r="421" spans="1:6" x14ac:dyDescent="0.25">
      <c r="A421" s="194" t="s">
        <v>327</v>
      </c>
      <c r="B421" s="196">
        <v>1.0209999999999999</v>
      </c>
      <c r="C421" s="196">
        <v>1.0189999999999999</v>
      </c>
      <c r="D421" s="196">
        <v>1.0149999999999999</v>
      </c>
      <c r="E421" s="196">
        <v>1.0169999999999999</v>
      </c>
      <c r="F421" s="195">
        <v>404</v>
      </c>
    </row>
    <row r="422" spans="1:6" x14ac:dyDescent="0.25">
      <c r="A422" s="194" t="s">
        <v>328</v>
      </c>
      <c r="B422" s="196">
        <v>1.0509999999999999</v>
      </c>
      <c r="C422" s="196">
        <v>1.0429999999999999</v>
      </c>
      <c r="D422" s="196">
        <v>1.0389999999999999</v>
      </c>
      <c r="E422" s="196">
        <v>1.0489999999999999</v>
      </c>
      <c r="F422" s="195">
        <v>945</v>
      </c>
    </row>
    <row r="423" spans="1:6" x14ac:dyDescent="0.25">
      <c r="A423" s="194" t="s">
        <v>329</v>
      </c>
      <c r="B423" s="196">
        <v>1.0660000000000001</v>
      </c>
      <c r="C423" s="196">
        <v>1.0760000000000001</v>
      </c>
      <c r="D423" s="196">
        <v>1.079</v>
      </c>
      <c r="E423" s="196">
        <v>1.0549999999999999</v>
      </c>
      <c r="F423" s="195">
        <v>936</v>
      </c>
    </row>
    <row r="424" spans="1:6" x14ac:dyDescent="0.25">
      <c r="A424" s="194" t="s">
        <v>330</v>
      </c>
      <c r="B424" s="196">
        <v>1.002</v>
      </c>
      <c r="C424" s="196">
        <v>1.0029999999999999</v>
      </c>
      <c r="D424" s="196">
        <v>1.004</v>
      </c>
      <c r="E424" s="196">
        <v>1.002</v>
      </c>
      <c r="F424" s="195">
        <v>781</v>
      </c>
    </row>
    <row r="425" spans="1:6" x14ac:dyDescent="0.25">
      <c r="A425" s="194" t="s">
        <v>331</v>
      </c>
      <c r="B425" s="196">
        <v>1.0289999999999999</v>
      </c>
      <c r="C425" s="196">
        <v>1.026</v>
      </c>
      <c r="D425" s="196">
        <v>1.03</v>
      </c>
      <c r="E425" s="196">
        <v>1.0229999999999999</v>
      </c>
      <c r="F425" s="195">
        <v>968</v>
      </c>
    </row>
    <row r="426" spans="1:6" x14ac:dyDescent="0.25">
      <c r="A426" s="194" t="s">
        <v>332</v>
      </c>
      <c r="B426" s="196">
        <v>1.0429999999999999</v>
      </c>
      <c r="C426" s="196">
        <v>1.042</v>
      </c>
      <c r="D426" s="196">
        <v>1.038</v>
      </c>
      <c r="E426" s="196">
        <v>1.038</v>
      </c>
      <c r="F426" s="195">
        <v>970</v>
      </c>
    </row>
    <row r="427" spans="1:6" x14ac:dyDescent="0.25">
      <c r="A427" s="194" t="s">
        <v>333</v>
      </c>
      <c r="B427" s="196">
        <v>1.022</v>
      </c>
      <c r="C427" s="196">
        <v>1.022</v>
      </c>
      <c r="D427" s="196">
        <v>1.022</v>
      </c>
      <c r="E427" s="196">
        <v>1.0189999999999999</v>
      </c>
      <c r="F427" s="195">
        <v>971</v>
      </c>
    </row>
    <row r="428" spans="1:6" x14ac:dyDescent="0.25">
      <c r="A428" s="194" t="s">
        <v>334</v>
      </c>
      <c r="B428" s="196">
        <v>1.0089999999999999</v>
      </c>
      <c r="C428" s="196">
        <v>1.01</v>
      </c>
      <c r="D428" s="196">
        <v>1.0089999999999999</v>
      </c>
      <c r="E428" s="196">
        <v>1.0069999999999999</v>
      </c>
      <c r="F428" s="195">
        <v>777</v>
      </c>
    </row>
    <row r="429" spans="1:6" x14ac:dyDescent="0.25">
      <c r="A429" s="194" t="s">
        <v>335</v>
      </c>
      <c r="B429" s="196">
        <v>1.0109999999999999</v>
      </c>
      <c r="C429" s="196">
        <v>1.012</v>
      </c>
      <c r="D429" s="196">
        <v>1.012</v>
      </c>
      <c r="E429" s="196">
        <v>1.0089999999999999</v>
      </c>
      <c r="F429" s="195">
        <v>778</v>
      </c>
    </row>
    <row r="430" spans="1:6" x14ac:dyDescent="0.25">
      <c r="A430" s="194" t="s">
        <v>336</v>
      </c>
      <c r="B430" s="196">
        <v>1.026</v>
      </c>
      <c r="C430" s="196">
        <v>1.026</v>
      </c>
      <c r="D430" s="196">
        <v>1.0249999999999999</v>
      </c>
      <c r="E430" s="196">
        <v>1.0229999999999999</v>
      </c>
      <c r="F430" s="195">
        <v>779</v>
      </c>
    </row>
    <row r="431" spans="1:6" x14ac:dyDescent="0.25">
      <c r="A431" s="194" t="s">
        <v>337</v>
      </c>
      <c r="B431" s="196">
        <v>1.0049999999999999</v>
      </c>
      <c r="C431" s="196">
        <v>1.0029999999999999</v>
      </c>
      <c r="D431" s="196">
        <v>1.002</v>
      </c>
      <c r="E431" s="196">
        <v>1.004</v>
      </c>
      <c r="F431" s="195">
        <v>972</v>
      </c>
    </row>
    <row r="432" spans="1:6" x14ac:dyDescent="0.25">
      <c r="A432" s="194" t="s">
        <v>338</v>
      </c>
      <c r="B432" s="196">
        <v>1.008</v>
      </c>
      <c r="C432" s="196">
        <v>1.0029999999999999</v>
      </c>
      <c r="D432" s="196">
        <v>1.0009999999999999</v>
      </c>
      <c r="E432" s="196">
        <v>1.0069999999999999</v>
      </c>
      <c r="F432" s="195">
        <v>780</v>
      </c>
    </row>
    <row r="433" spans="1:6" x14ac:dyDescent="0.25">
      <c r="A433" s="194" t="s">
        <v>339</v>
      </c>
      <c r="B433" s="196">
        <v>1.0109999999999999</v>
      </c>
      <c r="C433" s="196">
        <v>1.006</v>
      </c>
      <c r="D433" s="196">
        <v>1.0049999999999999</v>
      </c>
      <c r="E433" s="196">
        <v>1.0089999999999999</v>
      </c>
      <c r="F433" s="195">
        <v>974</v>
      </c>
    </row>
    <row r="434" spans="1:6" x14ac:dyDescent="0.25">
      <c r="A434" s="194" t="s">
        <v>340</v>
      </c>
      <c r="B434" s="196">
        <v>1.01</v>
      </c>
      <c r="C434" s="196">
        <v>1.0029999999999999</v>
      </c>
      <c r="D434" s="196">
        <v>1.002</v>
      </c>
      <c r="E434" s="196">
        <v>1.0089999999999999</v>
      </c>
      <c r="F434" s="195">
        <v>782</v>
      </c>
    </row>
    <row r="435" spans="1:6" x14ac:dyDescent="0.25">
      <c r="A435" s="194" t="s">
        <v>343</v>
      </c>
      <c r="B435" s="196">
        <v>1.0069999999999999</v>
      </c>
      <c r="C435" s="196">
        <v>0.998</v>
      </c>
      <c r="D435" s="196">
        <v>0.996</v>
      </c>
      <c r="E435" s="196">
        <v>1.0069999999999999</v>
      </c>
      <c r="F435" s="195" t="s">
        <v>342</v>
      </c>
    </row>
    <row r="436" spans="1:6" x14ac:dyDescent="0.25">
      <c r="A436" s="194" t="s">
        <v>344</v>
      </c>
      <c r="B436" s="196">
        <v>1.01</v>
      </c>
      <c r="C436" s="196">
        <v>1.014</v>
      </c>
      <c r="D436" s="196">
        <v>1.014</v>
      </c>
      <c r="E436" s="196">
        <v>1.0089999999999999</v>
      </c>
      <c r="F436" s="195">
        <v>783</v>
      </c>
    </row>
    <row r="437" spans="1:6" x14ac:dyDescent="0.25">
      <c r="A437" s="194" t="s">
        <v>345</v>
      </c>
      <c r="B437" s="196">
        <v>1.036</v>
      </c>
      <c r="C437" s="196">
        <v>1.0349999999999999</v>
      </c>
      <c r="D437" s="196">
        <v>1.03</v>
      </c>
      <c r="E437" s="196">
        <v>1.026</v>
      </c>
      <c r="F437" s="195">
        <v>784</v>
      </c>
    </row>
    <row r="438" spans="1:6" x14ac:dyDescent="0.25">
      <c r="A438" s="194" t="s">
        <v>346</v>
      </c>
      <c r="B438" s="196">
        <v>1.008</v>
      </c>
      <c r="C438" s="196">
        <v>1.008</v>
      </c>
      <c r="D438" s="196">
        <v>1.008</v>
      </c>
      <c r="E438" s="196">
        <v>1.006</v>
      </c>
      <c r="F438" s="195">
        <v>785</v>
      </c>
    </row>
    <row r="439" spans="1:6" x14ac:dyDescent="0.25">
      <c r="A439" s="194" t="s">
        <v>347</v>
      </c>
      <c r="B439" s="196">
        <v>1.028</v>
      </c>
      <c r="C439" s="196">
        <v>1.0349999999999999</v>
      </c>
      <c r="D439" s="196">
        <v>1.0429999999999999</v>
      </c>
      <c r="E439" s="196">
        <v>1.0249999999999999</v>
      </c>
      <c r="F439" s="195">
        <v>786</v>
      </c>
    </row>
    <row r="440" spans="1:6" x14ac:dyDescent="0.25">
      <c r="A440" s="194" t="s">
        <v>348</v>
      </c>
      <c r="B440" s="196">
        <v>1.0389999999999999</v>
      </c>
      <c r="C440" s="196">
        <v>1.044</v>
      </c>
      <c r="D440" s="196">
        <v>1.05</v>
      </c>
      <c r="E440" s="196">
        <v>1.0309999999999999</v>
      </c>
      <c r="F440" s="195">
        <v>787</v>
      </c>
    </row>
    <row r="441" spans="1:6" x14ac:dyDescent="0.25">
      <c r="A441" s="194" t="s">
        <v>349</v>
      </c>
      <c r="B441" s="196">
        <v>1.0129999999999999</v>
      </c>
      <c r="C441" s="196">
        <v>0.97799999999999998</v>
      </c>
      <c r="D441" s="196">
        <v>0.96699999999999997</v>
      </c>
      <c r="E441" s="196">
        <v>1.012</v>
      </c>
      <c r="F441" s="195">
        <v>788</v>
      </c>
    </row>
    <row r="442" spans="1:6" x14ac:dyDescent="0.25">
      <c r="A442" s="194" t="s">
        <v>350</v>
      </c>
      <c r="B442" s="196">
        <v>1.0549999999999999</v>
      </c>
      <c r="C442" s="196">
        <v>1.05</v>
      </c>
      <c r="D442" s="196">
        <v>1.056</v>
      </c>
      <c r="E442" s="196">
        <v>1.048</v>
      </c>
      <c r="F442" s="195">
        <v>956</v>
      </c>
    </row>
    <row r="443" spans="1:6" x14ac:dyDescent="0.25">
      <c r="A443" s="194" t="s">
        <v>351</v>
      </c>
      <c r="B443" s="196">
        <v>1.0009999999999999</v>
      </c>
      <c r="C443" s="196">
        <v>1.0009999999999999</v>
      </c>
      <c r="D443" s="196">
        <v>1</v>
      </c>
      <c r="E443" s="196">
        <v>0.999</v>
      </c>
      <c r="F443" s="195">
        <v>789</v>
      </c>
    </row>
    <row r="444" spans="1:6" x14ac:dyDescent="0.25">
      <c r="A444" s="194" t="s">
        <v>352</v>
      </c>
      <c r="B444" s="196">
        <v>1.0009999999999999</v>
      </c>
      <c r="C444" s="196">
        <v>0.999</v>
      </c>
      <c r="D444" s="196">
        <v>0.999</v>
      </c>
      <c r="E444" s="196">
        <v>1.0069999999999999</v>
      </c>
      <c r="F444" s="195">
        <v>790</v>
      </c>
    </row>
    <row r="445" spans="1:6" x14ac:dyDescent="0.25">
      <c r="A445" s="194" t="s">
        <v>353</v>
      </c>
      <c r="B445" s="196">
        <v>1.0109999999999999</v>
      </c>
      <c r="C445" s="196">
        <v>1.0089999999999999</v>
      </c>
      <c r="D445" s="196">
        <v>1.008</v>
      </c>
      <c r="E445" s="196">
        <v>1.0089999999999999</v>
      </c>
      <c r="F445" s="195">
        <v>791</v>
      </c>
    </row>
    <row r="446" spans="1:6" x14ac:dyDescent="0.25">
      <c r="A446" s="194" t="s">
        <v>356</v>
      </c>
      <c r="B446" s="196">
        <v>1.0249999999999999</v>
      </c>
      <c r="C446" s="196">
        <v>1.0209999999999999</v>
      </c>
      <c r="D446" s="196">
        <v>1.0209999999999999</v>
      </c>
      <c r="E446" s="196">
        <v>1.0309999999999999</v>
      </c>
      <c r="F446" s="195">
        <v>962</v>
      </c>
    </row>
    <row r="447" spans="1:6" x14ac:dyDescent="0.25">
      <c r="A447" s="194" t="s">
        <v>357</v>
      </c>
      <c r="B447" s="196">
        <v>1.0660000000000001</v>
      </c>
      <c r="C447" s="196">
        <v>1.0489999999999999</v>
      </c>
      <c r="D447" s="196">
        <v>1.042</v>
      </c>
      <c r="E447" s="196">
        <v>1.0580000000000001</v>
      </c>
      <c r="F447" s="195">
        <v>792</v>
      </c>
    </row>
    <row r="448" spans="1:6" x14ac:dyDescent="0.25">
      <c r="A448" s="194" t="s">
        <v>358</v>
      </c>
      <c r="B448" s="196">
        <v>1.014</v>
      </c>
      <c r="C448" s="196">
        <v>1.0129999999999999</v>
      </c>
      <c r="D448" s="196">
        <v>1.0109999999999999</v>
      </c>
      <c r="E448" s="196">
        <v>1.01</v>
      </c>
      <c r="F448" s="195">
        <v>933</v>
      </c>
    </row>
    <row r="449" spans="1:6" x14ac:dyDescent="0.25">
      <c r="A449" s="194" t="s">
        <v>359</v>
      </c>
      <c r="B449" s="196">
        <v>1.01</v>
      </c>
      <c r="C449" s="196">
        <v>1.012</v>
      </c>
      <c r="D449" s="196">
        <v>1.0129999999999999</v>
      </c>
      <c r="E449" s="196">
        <v>1.0089999999999999</v>
      </c>
      <c r="F449" s="195">
        <v>618</v>
      </c>
    </row>
    <row r="450" spans="1:6" x14ac:dyDescent="0.25">
      <c r="A450" s="194" t="s">
        <v>360</v>
      </c>
      <c r="B450" s="196">
        <v>1.0029999999999999</v>
      </c>
      <c r="C450" s="196">
        <v>0.996</v>
      </c>
      <c r="D450" s="196">
        <v>0.99399999999999999</v>
      </c>
      <c r="E450" s="196">
        <v>1.002</v>
      </c>
      <c r="F450" s="195">
        <v>793</v>
      </c>
    </row>
    <row r="451" spans="1:6" x14ac:dyDescent="0.25">
      <c r="A451" s="194" t="s">
        <v>361</v>
      </c>
      <c r="B451" s="196">
        <v>1.0169999999999999</v>
      </c>
      <c r="C451" s="196">
        <v>1.0029999999999999</v>
      </c>
      <c r="D451" s="196">
        <v>0.996</v>
      </c>
      <c r="E451" s="196">
        <v>1.0109999999999999</v>
      </c>
      <c r="F451" s="195">
        <v>989</v>
      </c>
    </row>
    <row r="452" spans="1:6" x14ac:dyDescent="0.25">
      <c r="A452" s="194" t="s">
        <v>362</v>
      </c>
      <c r="B452" s="196">
        <v>1.0169999999999999</v>
      </c>
      <c r="C452" s="196">
        <v>1.014</v>
      </c>
      <c r="D452" s="196">
        <v>1.0149999999999999</v>
      </c>
      <c r="E452" s="196">
        <v>1.0129999999999999</v>
      </c>
      <c r="F452" s="195">
        <v>794</v>
      </c>
    </row>
    <row r="453" spans="1:6" x14ac:dyDescent="0.25">
      <c r="A453" s="194" t="s">
        <v>363</v>
      </c>
      <c r="B453" s="196">
        <v>1.0169999999999999</v>
      </c>
      <c r="C453" s="196">
        <v>1.018</v>
      </c>
      <c r="D453" s="196">
        <v>1.02</v>
      </c>
      <c r="E453" s="196">
        <v>1.016</v>
      </c>
      <c r="F453" s="195">
        <v>963</v>
      </c>
    </row>
    <row r="454" spans="1:6" x14ac:dyDescent="0.25">
      <c r="A454" s="194" t="s">
        <v>364</v>
      </c>
      <c r="B454" s="196">
        <v>1.0049999999999999</v>
      </c>
      <c r="C454" s="196">
        <v>0.998</v>
      </c>
      <c r="D454" s="196">
        <v>0.996</v>
      </c>
      <c r="E454" s="196">
        <v>1.004</v>
      </c>
      <c r="F454" s="195">
        <v>795</v>
      </c>
    </row>
    <row r="455" spans="1:6" x14ac:dyDescent="0.25">
      <c r="A455" s="194" t="s">
        <v>365</v>
      </c>
      <c r="B455" s="196">
        <v>1.0049999999999999</v>
      </c>
      <c r="C455" s="196">
        <v>1</v>
      </c>
      <c r="D455" s="196">
        <v>0.999</v>
      </c>
      <c r="E455" s="196">
        <v>1.004</v>
      </c>
      <c r="F455" s="195">
        <v>796</v>
      </c>
    </row>
    <row r="456" spans="1:6" x14ac:dyDescent="0.25">
      <c r="A456" s="194" t="s">
        <v>368</v>
      </c>
      <c r="B456" s="196">
        <v>1.0409999999999999</v>
      </c>
      <c r="C456" s="196">
        <v>1.038</v>
      </c>
      <c r="D456" s="196">
        <v>1.0369999999999999</v>
      </c>
      <c r="E456" s="196">
        <v>1.036</v>
      </c>
      <c r="F456" s="195" t="s">
        <v>367</v>
      </c>
    </row>
    <row r="457" spans="1:6" x14ac:dyDescent="0.25">
      <c r="A457" s="194" t="s">
        <v>369</v>
      </c>
      <c r="B457" s="196">
        <v>1.02</v>
      </c>
      <c r="C457" s="196">
        <v>1.0189999999999999</v>
      </c>
      <c r="D457" s="196">
        <v>1.018</v>
      </c>
      <c r="E457" s="196">
        <v>1.016</v>
      </c>
      <c r="F457" s="195">
        <v>980</v>
      </c>
    </row>
    <row r="458" spans="1:6" x14ac:dyDescent="0.25">
      <c r="A458" s="194" t="s">
        <v>370</v>
      </c>
      <c r="B458" s="196">
        <v>1.002</v>
      </c>
      <c r="C458" s="196">
        <v>1.0009999999999999</v>
      </c>
      <c r="D458" s="196">
        <v>1.0009999999999999</v>
      </c>
      <c r="E458" s="196">
        <v>1.0009999999999999</v>
      </c>
      <c r="F458" s="195">
        <v>955</v>
      </c>
    </row>
    <row r="459" spans="1:6" x14ac:dyDescent="0.25">
      <c r="A459" s="194" t="s">
        <v>371</v>
      </c>
      <c r="B459" s="196">
        <v>1.026</v>
      </c>
      <c r="C459" s="196">
        <v>1.022</v>
      </c>
      <c r="D459" s="196">
        <v>1.02</v>
      </c>
      <c r="E459" s="196">
        <v>1.0329999999999999</v>
      </c>
      <c r="F459" s="195">
        <v>957</v>
      </c>
    </row>
    <row r="460" spans="1:6" x14ac:dyDescent="0.25">
      <c r="A460" s="194" t="s">
        <v>372</v>
      </c>
      <c r="B460" s="196">
        <v>1.0089999999999999</v>
      </c>
      <c r="C460" s="196">
        <v>1.006</v>
      </c>
      <c r="D460" s="196">
        <v>1.008</v>
      </c>
      <c r="E460" s="196">
        <v>1.014</v>
      </c>
      <c r="F460" s="195">
        <v>999</v>
      </c>
    </row>
    <row r="461" spans="1:6" x14ac:dyDescent="0.25">
      <c r="A461" s="194" t="s">
        <v>373</v>
      </c>
      <c r="B461" s="196">
        <v>1.0329999999999999</v>
      </c>
      <c r="C461" s="196">
        <v>1.03</v>
      </c>
      <c r="D461" s="196">
        <v>1.0289999999999999</v>
      </c>
      <c r="E461" s="196">
        <v>1.0269999999999999</v>
      </c>
      <c r="F461" s="195">
        <v>450</v>
      </c>
    </row>
    <row r="462" spans="1:6" x14ac:dyDescent="0.25">
      <c r="A462" s="194" t="s">
        <v>374</v>
      </c>
      <c r="B462" s="196">
        <v>1.0309999999999999</v>
      </c>
      <c r="C462" s="196">
        <v>1.0329999999999999</v>
      </c>
      <c r="D462" s="196">
        <v>1.0349999999999999</v>
      </c>
      <c r="E462" s="196">
        <v>1.0329999999999999</v>
      </c>
      <c r="F462" s="195">
        <v>797</v>
      </c>
    </row>
    <row r="463" spans="1:6" x14ac:dyDescent="0.25">
      <c r="A463" s="194" t="s">
        <v>375</v>
      </c>
      <c r="B463" s="196">
        <v>1.014</v>
      </c>
      <c r="C463" s="196">
        <v>1.0129999999999999</v>
      </c>
      <c r="D463" s="196">
        <v>1.0109999999999999</v>
      </c>
      <c r="E463" s="196">
        <v>1.01</v>
      </c>
      <c r="F463" s="195">
        <v>933</v>
      </c>
    </row>
    <row r="464" spans="1:6" x14ac:dyDescent="0.25">
      <c r="A464" s="194" t="s">
        <v>376</v>
      </c>
      <c r="B464" s="196">
        <v>1.036</v>
      </c>
      <c r="C464" s="196">
        <v>1.032</v>
      </c>
      <c r="D464" s="196">
        <v>1.036</v>
      </c>
      <c r="E464" s="196">
        <v>1.0329999999999999</v>
      </c>
      <c r="F464" s="195">
        <v>369</v>
      </c>
    </row>
    <row r="465" spans="1:6" x14ac:dyDescent="0.25">
      <c r="A465" s="194" t="s">
        <v>377</v>
      </c>
      <c r="B465" s="196">
        <v>1.032</v>
      </c>
      <c r="C465" s="196">
        <v>1.042</v>
      </c>
      <c r="D465" s="196">
        <v>1.0509999999999999</v>
      </c>
      <c r="E465" s="196">
        <v>1.0349999999999999</v>
      </c>
      <c r="F465" s="195">
        <v>7310</v>
      </c>
    </row>
    <row r="466" spans="1:6" x14ac:dyDescent="0.25">
      <c r="A466" s="194" t="s">
        <v>378</v>
      </c>
      <c r="B466" s="196">
        <v>1.0189999999999999</v>
      </c>
      <c r="C466" s="196">
        <v>1.018</v>
      </c>
      <c r="D466" s="196">
        <v>1.0169999999999999</v>
      </c>
      <c r="E466" s="196">
        <v>1.014</v>
      </c>
      <c r="F466" s="195">
        <v>798</v>
      </c>
    </row>
    <row r="467" spans="1:6" x14ac:dyDescent="0.25">
      <c r="A467" s="194" t="s">
        <v>379</v>
      </c>
      <c r="B467" s="196">
        <v>1.0049999999999999</v>
      </c>
      <c r="C467" s="196">
        <v>0.999</v>
      </c>
      <c r="D467" s="196">
        <v>0.996</v>
      </c>
      <c r="E467" s="196">
        <v>1.004</v>
      </c>
      <c r="F467" s="195">
        <v>799</v>
      </c>
    </row>
    <row r="468" spans="1:6" x14ac:dyDescent="0.25">
      <c r="A468" s="194" t="s">
        <v>382</v>
      </c>
      <c r="B468" s="196">
        <v>1.02</v>
      </c>
      <c r="C468" s="196">
        <v>1.018</v>
      </c>
      <c r="D468" s="196">
        <v>1.0169999999999999</v>
      </c>
      <c r="E468" s="196">
        <v>1.016</v>
      </c>
      <c r="F468" s="195">
        <v>741</v>
      </c>
    </row>
    <row r="469" spans="1:6" x14ac:dyDescent="0.25">
      <c r="A469" s="194" t="s">
        <v>383</v>
      </c>
      <c r="B469" s="196">
        <v>1.02</v>
      </c>
      <c r="C469" s="196">
        <v>1.018</v>
      </c>
      <c r="D469" s="196">
        <v>1.0169999999999999</v>
      </c>
      <c r="E469" s="196">
        <v>1.016</v>
      </c>
      <c r="F469" s="195">
        <v>742</v>
      </c>
    </row>
    <row r="470" spans="1:6" x14ac:dyDescent="0.25">
      <c r="A470" s="194" t="s">
        <v>384</v>
      </c>
      <c r="B470" s="196">
        <v>1.02</v>
      </c>
      <c r="C470" s="196">
        <v>1.018</v>
      </c>
      <c r="D470" s="196">
        <v>1.0169999999999999</v>
      </c>
      <c r="E470" s="196">
        <v>1.016</v>
      </c>
      <c r="F470" s="195">
        <v>743</v>
      </c>
    </row>
    <row r="471" spans="1:6" x14ac:dyDescent="0.25">
      <c r="A471" s="194" t="s">
        <v>385</v>
      </c>
      <c r="B471" s="196">
        <v>1.0049999999999999</v>
      </c>
      <c r="C471" s="196">
        <v>1.0049999999999999</v>
      </c>
      <c r="D471" s="196">
        <v>1.0049999999999999</v>
      </c>
      <c r="E471" s="196">
        <v>1.004</v>
      </c>
      <c r="F471" s="195">
        <v>403</v>
      </c>
    </row>
    <row r="472" spans="1:6" x14ac:dyDescent="0.25">
      <c r="A472" s="194" t="s">
        <v>386</v>
      </c>
      <c r="B472" s="196">
        <v>1.048</v>
      </c>
      <c r="C472" s="196">
        <v>1.042</v>
      </c>
      <c r="D472" s="196">
        <v>1.044</v>
      </c>
      <c r="E472" s="196">
        <v>1.0580000000000001</v>
      </c>
      <c r="F472" s="195">
        <v>451</v>
      </c>
    </row>
    <row r="473" spans="1:6" x14ac:dyDescent="0.25">
      <c r="A473" s="194" t="s">
        <v>387</v>
      </c>
      <c r="B473" s="196">
        <v>1.03</v>
      </c>
      <c r="C473" s="196">
        <v>1.032</v>
      </c>
      <c r="D473" s="196">
        <v>1.0369999999999999</v>
      </c>
      <c r="E473" s="196">
        <v>1.0249999999999999</v>
      </c>
      <c r="F473" s="195">
        <v>978</v>
      </c>
    </row>
    <row r="474" spans="1:6" x14ac:dyDescent="0.25">
      <c r="A474" s="194" t="s">
        <v>388</v>
      </c>
      <c r="B474" s="196">
        <v>1.0509999999999999</v>
      </c>
      <c r="C474" s="196">
        <v>1.0429999999999999</v>
      </c>
      <c r="D474" s="196">
        <v>1.038</v>
      </c>
      <c r="E474" s="196">
        <v>1.046</v>
      </c>
      <c r="F474" s="195">
        <v>991</v>
      </c>
    </row>
    <row r="475" spans="1:6" x14ac:dyDescent="0.25">
      <c r="A475" s="194" t="s">
        <v>389</v>
      </c>
      <c r="B475" s="196">
        <v>1.042</v>
      </c>
      <c r="C475" s="196">
        <v>1.04</v>
      </c>
      <c r="D475" s="196">
        <v>1.04</v>
      </c>
      <c r="E475" s="196">
        <v>1.032</v>
      </c>
      <c r="F475" s="195">
        <v>994</v>
      </c>
    </row>
    <row r="476" spans="1:6" x14ac:dyDescent="0.25">
      <c r="A476" s="194" t="s">
        <v>390</v>
      </c>
      <c r="B476" s="196">
        <v>1.01</v>
      </c>
      <c r="C476" s="196">
        <v>1.0089999999999999</v>
      </c>
      <c r="D476" s="196">
        <v>1.008</v>
      </c>
      <c r="E476" s="196">
        <v>1.008</v>
      </c>
      <c r="F476" s="195">
        <v>995</v>
      </c>
    </row>
    <row r="477" spans="1:6" x14ac:dyDescent="0.25">
      <c r="A477" s="194" t="s">
        <v>391</v>
      </c>
      <c r="B477" s="196">
        <v>1.016</v>
      </c>
      <c r="C477" s="196">
        <v>1.018</v>
      </c>
      <c r="D477" s="196">
        <v>1.018</v>
      </c>
      <c r="E477" s="196">
        <v>1.014</v>
      </c>
      <c r="F477" s="195">
        <v>996</v>
      </c>
    </row>
    <row r="478" spans="1:6" x14ac:dyDescent="0.25">
      <c r="A478" s="194" t="s">
        <v>392</v>
      </c>
      <c r="B478" s="196">
        <v>1.038</v>
      </c>
      <c r="C478" s="196">
        <v>1.032</v>
      </c>
      <c r="D478" s="196">
        <v>1.026</v>
      </c>
      <c r="E478" s="196">
        <v>1.0269999999999999</v>
      </c>
      <c r="F478" s="195">
        <v>997</v>
      </c>
    </row>
    <row r="479" spans="1:6" x14ac:dyDescent="0.25">
      <c r="A479" s="194" t="s">
        <v>393</v>
      </c>
      <c r="B479" s="196">
        <v>1.0049999999999999</v>
      </c>
      <c r="C479" s="196">
        <v>0.99299999999999999</v>
      </c>
      <c r="D479" s="196">
        <v>0.997</v>
      </c>
      <c r="E479" s="196">
        <v>1.0069999999999999</v>
      </c>
      <c r="F479" s="195">
        <v>998</v>
      </c>
    </row>
    <row r="480" spans="1:6" x14ac:dyDescent="0.25">
      <c r="A480" s="194" t="s">
        <v>394</v>
      </c>
      <c r="B480" s="196">
        <v>1.004</v>
      </c>
      <c r="C480" s="196">
        <v>0.999</v>
      </c>
      <c r="D480" s="196">
        <v>0.998</v>
      </c>
      <c r="E480" s="196">
        <v>1.0029999999999999</v>
      </c>
      <c r="F480" s="195">
        <v>953</v>
      </c>
    </row>
    <row r="481" spans="1:6" x14ac:dyDescent="0.25">
      <c r="A481" s="194" t="s">
        <v>395</v>
      </c>
      <c r="B481" s="196">
        <v>1.0109999999999999</v>
      </c>
      <c r="C481" s="196">
        <v>1.01</v>
      </c>
      <c r="D481" s="196">
        <v>1.01</v>
      </c>
      <c r="E481" s="196">
        <v>1.01</v>
      </c>
      <c r="F481" s="195">
        <v>983</v>
      </c>
    </row>
    <row r="482" spans="1:6" x14ac:dyDescent="0.25">
      <c r="A482" s="194" t="s">
        <v>398</v>
      </c>
      <c r="B482" s="196">
        <v>1.0269999999999999</v>
      </c>
      <c r="C482" s="196">
        <v>1.0129999999999999</v>
      </c>
      <c r="D482" s="196">
        <v>1.0109999999999999</v>
      </c>
      <c r="E482" s="196">
        <v>1.0269999999999999</v>
      </c>
      <c r="F482" s="195" t="s">
        <v>397</v>
      </c>
    </row>
    <row r="483" spans="1:6" x14ac:dyDescent="0.25">
      <c r="A483" s="194" t="s">
        <v>399</v>
      </c>
      <c r="B483" s="196">
        <v>1.0129999999999999</v>
      </c>
      <c r="C483" s="196">
        <v>1.0129999999999999</v>
      </c>
      <c r="D483" s="196">
        <v>1.0129999999999999</v>
      </c>
      <c r="E483" s="196">
        <v>1.012</v>
      </c>
      <c r="F483" s="195">
        <v>7493</v>
      </c>
    </row>
    <row r="484" spans="1:6" x14ac:dyDescent="0.25">
      <c r="A484" s="194" t="s">
        <v>400</v>
      </c>
      <c r="B484" s="196">
        <v>1.034</v>
      </c>
      <c r="C484" s="196">
        <v>1.034</v>
      </c>
      <c r="D484" s="196">
        <v>1.0349999999999999</v>
      </c>
      <c r="E484" s="196">
        <v>1.0269999999999999</v>
      </c>
      <c r="F484" s="195">
        <v>748</v>
      </c>
    </row>
    <row r="485" spans="1:6" x14ac:dyDescent="0.25">
      <c r="A485" s="194" t="s">
        <v>403</v>
      </c>
      <c r="B485" s="196">
        <v>1.016</v>
      </c>
      <c r="C485" s="196">
        <v>1.0149999999999999</v>
      </c>
      <c r="D485" s="196">
        <v>1.0149999999999999</v>
      </c>
      <c r="E485" s="196">
        <v>1.014</v>
      </c>
      <c r="F485" s="195" t="s">
        <v>402</v>
      </c>
    </row>
    <row r="486" spans="1:6" x14ac:dyDescent="0.25">
      <c r="A486" s="194" t="s">
        <v>406</v>
      </c>
      <c r="B486" s="196">
        <v>1.016</v>
      </c>
      <c r="C486" s="196">
        <v>1.014</v>
      </c>
      <c r="D486" s="196">
        <v>1.0149999999999999</v>
      </c>
      <c r="E486" s="196">
        <v>1.012</v>
      </c>
      <c r="F486" s="195" t="s">
        <v>405</v>
      </c>
    </row>
    <row r="487" spans="1:6" x14ac:dyDescent="0.25">
      <c r="A487" s="194" t="s">
        <v>407</v>
      </c>
      <c r="B487" s="196">
        <v>1.0429999999999999</v>
      </c>
      <c r="C487" s="196">
        <v>1.042</v>
      </c>
      <c r="D487" s="196">
        <v>1.0429999999999999</v>
      </c>
      <c r="E487" s="196">
        <v>1.042</v>
      </c>
      <c r="F487" s="195">
        <v>966</v>
      </c>
    </row>
    <row r="488" spans="1:6" x14ac:dyDescent="0.25">
      <c r="A488" s="194" t="s">
        <v>410</v>
      </c>
      <c r="B488" s="196">
        <v>1.004</v>
      </c>
      <c r="C488" s="196">
        <v>1.004</v>
      </c>
      <c r="D488" s="196">
        <v>1.004</v>
      </c>
      <c r="E488" s="196">
        <v>1.0029999999999999</v>
      </c>
      <c r="F488" s="195" t="s">
        <v>409</v>
      </c>
    </row>
    <row r="489" spans="1:6" x14ac:dyDescent="0.25">
      <c r="A489" s="194" t="s">
        <v>413</v>
      </c>
      <c r="B489" s="196">
        <v>1.0669999999999999</v>
      </c>
      <c r="C489" s="196">
        <v>1.0609999999999999</v>
      </c>
      <c r="D489" s="196">
        <v>1.0669999999999999</v>
      </c>
      <c r="E489" s="196">
        <v>1.0569999999999999</v>
      </c>
      <c r="F489" s="195" t="s">
        <v>412</v>
      </c>
    </row>
    <row r="490" spans="1:6" x14ac:dyDescent="0.25">
      <c r="A490" s="194" t="s">
        <v>414</v>
      </c>
      <c r="B490" s="196">
        <v>1.0780000000000001</v>
      </c>
      <c r="C490" s="196">
        <v>1.073</v>
      </c>
      <c r="D490" s="196">
        <v>1.071</v>
      </c>
      <c r="E490" s="196">
        <v>1.0649999999999999</v>
      </c>
      <c r="F490" s="195">
        <v>467</v>
      </c>
    </row>
    <row r="491" spans="1:6" x14ac:dyDescent="0.25">
      <c r="A491" s="194" t="s">
        <v>415</v>
      </c>
      <c r="B491" s="196">
        <v>1.0109999999999999</v>
      </c>
      <c r="C491" s="196">
        <v>1.0089999999999999</v>
      </c>
      <c r="D491" s="196">
        <v>1.008</v>
      </c>
      <c r="E491" s="196">
        <v>1.01</v>
      </c>
      <c r="F491" s="195">
        <v>468</v>
      </c>
    </row>
    <row r="492" spans="1:6" x14ac:dyDescent="0.25">
      <c r="A492" s="194" t="s">
        <v>418</v>
      </c>
      <c r="B492" s="196">
        <v>1.002</v>
      </c>
      <c r="C492" s="196">
        <v>1.002</v>
      </c>
      <c r="D492" s="196">
        <v>1.002</v>
      </c>
      <c r="E492" s="196">
        <v>1.002</v>
      </c>
      <c r="F492" s="195" t="s">
        <v>417</v>
      </c>
    </row>
    <row r="493" spans="1:6" x14ac:dyDescent="0.25">
      <c r="A493" s="194" t="s">
        <v>421</v>
      </c>
      <c r="B493" s="196">
        <v>1.012</v>
      </c>
      <c r="C493" s="196">
        <v>1.0129999999999999</v>
      </c>
      <c r="D493" s="196">
        <v>1.0149999999999999</v>
      </c>
      <c r="E493" s="196">
        <v>1.012</v>
      </c>
      <c r="F493" s="195" t="s">
        <v>420</v>
      </c>
    </row>
    <row r="494" spans="1:6" x14ac:dyDescent="0.25">
      <c r="A494" s="194" t="s">
        <v>424</v>
      </c>
      <c r="B494" s="196">
        <v>1.006</v>
      </c>
      <c r="C494" s="196">
        <v>1.004</v>
      </c>
      <c r="D494" s="196">
        <v>1.0049999999999999</v>
      </c>
      <c r="E494" s="196">
        <v>1.0049999999999999</v>
      </c>
      <c r="F494" s="195">
        <v>984</v>
      </c>
    </row>
    <row r="495" spans="1:6" x14ac:dyDescent="0.25">
      <c r="A495" s="194" t="s">
        <v>427</v>
      </c>
      <c r="B495" s="196">
        <v>1.0569999999999999</v>
      </c>
      <c r="C495" s="196">
        <v>1.024</v>
      </c>
      <c r="D495" s="196">
        <v>1.018</v>
      </c>
      <c r="E495" s="196">
        <v>1.0469999999999999</v>
      </c>
      <c r="F495" s="195" t="s">
        <v>426</v>
      </c>
    </row>
    <row r="496" spans="1:6" x14ac:dyDescent="0.25">
      <c r="A496" s="194" t="s">
        <v>428</v>
      </c>
      <c r="B496" s="196">
        <v>1.012</v>
      </c>
      <c r="C496" s="196">
        <v>1.014</v>
      </c>
      <c r="D496" s="196">
        <v>1.014</v>
      </c>
      <c r="E496" s="196">
        <v>1.0109999999999999</v>
      </c>
      <c r="F496" s="195">
        <v>951</v>
      </c>
    </row>
    <row r="497" spans="1:6" x14ac:dyDescent="0.25">
      <c r="A497" s="194" t="s">
        <v>429</v>
      </c>
      <c r="B497" s="196">
        <v>1.002</v>
      </c>
      <c r="C497" s="196">
        <v>1.002</v>
      </c>
      <c r="D497" s="196">
        <v>1.002</v>
      </c>
      <c r="E497" s="196">
        <v>1.0049999999999999</v>
      </c>
      <c r="F497" s="195">
        <v>7491</v>
      </c>
    </row>
    <row r="498" spans="1:6" x14ac:dyDescent="0.25">
      <c r="A498" s="194" t="s">
        <v>430</v>
      </c>
      <c r="B498" s="196">
        <v>1.008</v>
      </c>
      <c r="C498" s="196">
        <v>1.01</v>
      </c>
      <c r="D498" s="196">
        <v>1.012</v>
      </c>
      <c r="E498" s="196">
        <v>1.0069999999999999</v>
      </c>
      <c r="F498" s="195">
        <v>7497</v>
      </c>
    </row>
    <row r="499" spans="1:6" x14ac:dyDescent="0.25">
      <c r="A499" s="194" t="s">
        <v>433</v>
      </c>
      <c r="B499" s="196">
        <v>1.002</v>
      </c>
      <c r="C499" s="196">
        <v>1.002</v>
      </c>
      <c r="D499" s="196">
        <v>1.002</v>
      </c>
      <c r="E499" s="196">
        <v>1.002</v>
      </c>
      <c r="F499" s="195" t="s">
        <v>432</v>
      </c>
    </row>
    <row r="500" spans="1:6" x14ac:dyDescent="0.25">
      <c r="A500" s="194" t="s">
        <v>434</v>
      </c>
      <c r="B500" s="196">
        <v>1.0309999999999999</v>
      </c>
      <c r="C500" s="196">
        <v>1.0289999999999999</v>
      </c>
      <c r="D500" s="196">
        <v>1.028</v>
      </c>
      <c r="E500" s="196">
        <v>1.04</v>
      </c>
      <c r="F500" s="195">
        <v>644</v>
      </c>
    </row>
    <row r="501" spans="1:6" x14ac:dyDescent="0.25">
      <c r="A501" s="194" t="s">
        <v>437</v>
      </c>
      <c r="B501" s="196">
        <v>1.0269999999999999</v>
      </c>
      <c r="C501" s="196">
        <v>1.02</v>
      </c>
      <c r="D501" s="196">
        <v>1.0229999999999999</v>
      </c>
      <c r="E501" s="196">
        <v>1.0249999999999999</v>
      </c>
      <c r="F501" s="195" t="s">
        <v>436</v>
      </c>
    </row>
    <row r="502" spans="1:6" x14ac:dyDescent="0.25">
      <c r="A502" s="194" t="s">
        <v>438</v>
      </c>
      <c r="B502" s="196">
        <v>1.0209999999999999</v>
      </c>
      <c r="C502" s="196">
        <v>1.0229999999999999</v>
      </c>
      <c r="D502" s="196">
        <v>1.026</v>
      </c>
      <c r="E502" s="196">
        <v>1.0189999999999999</v>
      </c>
      <c r="F502" s="195">
        <v>744</v>
      </c>
    </row>
    <row r="503" spans="1:6" x14ac:dyDescent="0.25">
      <c r="A503" s="194" t="s">
        <v>439</v>
      </c>
      <c r="B503" s="196">
        <v>1.026</v>
      </c>
      <c r="C503" s="196">
        <v>1.0149999999999999</v>
      </c>
      <c r="D503" s="196">
        <v>0.997</v>
      </c>
      <c r="E503" s="196">
        <v>1.0229999999999999</v>
      </c>
      <c r="F503" s="195">
        <v>986</v>
      </c>
    </row>
    <row r="504" spans="1:6" x14ac:dyDescent="0.25">
      <c r="A504" s="194" t="s">
        <v>769</v>
      </c>
      <c r="B504" s="196">
        <v>1.01</v>
      </c>
      <c r="C504" s="196">
        <v>1.01</v>
      </c>
      <c r="D504" s="196">
        <v>1.0089999999999999</v>
      </c>
      <c r="E504" s="196">
        <v>1.008</v>
      </c>
      <c r="F504" s="195">
        <v>976</v>
      </c>
    </row>
    <row r="505" spans="1:6" x14ac:dyDescent="0.25">
      <c r="A505" s="194" t="s">
        <v>445</v>
      </c>
      <c r="B505" s="196">
        <v>1.081</v>
      </c>
      <c r="C505" s="196">
        <v>1.093</v>
      </c>
      <c r="D505" s="196">
        <v>1.0900000000000001</v>
      </c>
      <c r="E505" s="196">
        <v>1.071</v>
      </c>
      <c r="F505" s="195" t="s">
        <v>444</v>
      </c>
    </row>
    <row r="506" spans="1:6" x14ac:dyDescent="0.25">
      <c r="A506" s="194" t="s">
        <v>446</v>
      </c>
      <c r="B506" s="196">
        <v>1.02</v>
      </c>
      <c r="C506" s="196">
        <v>1.018</v>
      </c>
      <c r="D506" s="196">
        <v>1.0169999999999999</v>
      </c>
      <c r="E506" s="196">
        <v>1.016</v>
      </c>
      <c r="F506" s="195">
        <v>749</v>
      </c>
    </row>
    <row r="507" spans="1:6" x14ac:dyDescent="0.25">
      <c r="A507" s="194" t="s">
        <v>449</v>
      </c>
      <c r="B507" s="196">
        <v>1.014</v>
      </c>
      <c r="C507" s="196">
        <v>1.014</v>
      </c>
      <c r="D507" s="196">
        <v>1.014</v>
      </c>
      <c r="E507" s="196">
        <v>1.012</v>
      </c>
      <c r="F507" s="195" t="s">
        <v>448</v>
      </c>
    </row>
    <row r="508" spans="1:6" x14ac:dyDescent="0.25">
      <c r="A508" s="194" t="s">
        <v>452</v>
      </c>
      <c r="B508" s="196">
        <v>1.022</v>
      </c>
      <c r="C508" s="196">
        <v>1.0169999999999999</v>
      </c>
      <c r="D508" s="196">
        <v>1.016</v>
      </c>
      <c r="E508" s="196">
        <v>1.0189999999999999</v>
      </c>
      <c r="F508" s="195" t="s">
        <v>451</v>
      </c>
    </row>
    <row r="509" spans="1:6" x14ac:dyDescent="0.25">
      <c r="A509" s="194" t="s">
        <v>455</v>
      </c>
      <c r="B509" s="196">
        <v>1.0069999999999999</v>
      </c>
      <c r="C509" s="196">
        <v>1.004</v>
      </c>
      <c r="D509" s="196">
        <v>1.002</v>
      </c>
      <c r="E509" s="196">
        <v>1.0049999999999999</v>
      </c>
      <c r="F509" s="195" t="s">
        <v>454</v>
      </c>
    </row>
    <row r="510" spans="1:6" x14ac:dyDescent="0.25">
      <c r="A510" s="194" t="s">
        <v>458</v>
      </c>
      <c r="B510" s="196">
        <v>1.02</v>
      </c>
      <c r="C510" s="196">
        <v>1.0109999999999999</v>
      </c>
      <c r="D510" s="196">
        <v>1.014</v>
      </c>
      <c r="E510" s="196">
        <v>1.02</v>
      </c>
      <c r="F510" s="195" t="s">
        <v>457</v>
      </c>
    </row>
    <row r="511" spans="1:6" x14ac:dyDescent="0.25">
      <c r="A511" s="194" t="s">
        <v>770</v>
      </c>
      <c r="B511" s="196">
        <v>1.0009999999999999</v>
      </c>
      <c r="C511" s="196">
        <v>0.99199999999999999</v>
      </c>
      <c r="D511" s="196">
        <v>0.98799999999999999</v>
      </c>
      <c r="E511" s="196">
        <v>1</v>
      </c>
      <c r="F511" s="195" t="s">
        <v>774</v>
      </c>
    </row>
    <row r="512" spans="1:6" x14ac:dyDescent="0.25">
      <c r="A512" s="194" t="s">
        <v>459</v>
      </c>
      <c r="B512" s="196">
        <v>1.0149999999999999</v>
      </c>
      <c r="C512" s="196">
        <v>1.014</v>
      </c>
      <c r="D512" s="196">
        <v>1.0129999999999999</v>
      </c>
      <c r="E512" s="196">
        <v>1.012</v>
      </c>
      <c r="F512" s="195">
        <v>638</v>
      </c>
    </row>
    <row r="513" spans="1:6" x14ac:dyDescent="0.25">
      <c r="A513" s="194" t="s">
        <v>460</v>
      </c>
      <c r="B513" s="196">
        <v>1.0089999999999999</v>
      </c>
      <c r="C513" s="196">
        <v>1.006</v>
      </c>
      <c r="D513" s="196">
        <v>1.0069999999999999</v>
      </c>
      <c r="E513" s="196">
        <v>1.0129999999999999</v>
      </c>
      <c r="F513" s="195">
        <v>643</v>
      </c>
    </row>
    <row r="514" spans="1:6" x14ac:dyDescent="0.25">
      <c r="A514" s="194" t="s">
        <v>461</v>
      </c>
      <c r="B514" s="196">
        <v>1.026</v>
      </c>
      <c r="C514" s="196">
        <v>1.0209999999999999</v>
      </c>
      <c r="D514" s="196">
        <v>1.0189999999999999</v>
      </c>
      <c r="E514" s="196">
        <v>1.0329999999999999</v>
      </c>
      <c r="F514" s="195">
        <v>981</v>
      </c>
    </row>
    <row r="515" spans="1:6" x14ac:dyDescent="0.25">
      <c r="A515" s="194" t="s">
        <v>462</v>
      </c>
      <c r="B515" s="196">
        <v>1.02</v>
      </c>
      <c r="C515" s="196">
        <v>0.99299999999999999</v>
      </c>
      <c r="D515" s="196">
        <v>0.98799999999999999</v>
      </c>
      <c r="E515" s="196">
        <v>1.018</v>
      </c>
      <c r="F515" s="195">
        <v>988</v>
      </c>
    </row>
    <row r="516" spans="1:6" x14ac:dyDescent="0.25">
      <c r="A516" s="194" t="s">
        <v>463</v>
      </c>
      <c r="B516" s="196">
        <v>1.0249999999999999</v>
      </c>
      <c r="C516" s="196">
        <v>1.02</v>
      </c>
      <c r="D516" s="196">
        <v>1.02</v>
      </c>
      <c r="E516" s="196">
        <v>1.0209999999999999</v>
      </c>
      <c r="F516" s="195">
        <v>992</v>
      </c>
    </row>
    <row r="517" spans="1:6" x14ac:dyDescent="0.25">
      <c r="A517" s="194" t="s">
        <v>464</v>
      </c>
      <c r="B517" s="196">
        <v>1.0369999999999999</v>
      </c>
      <c r="C517" s="196">
        <v>1.038</v>
      </c>
      <c r="D517" s="196">
        <v>1.038</v>
      </c>
      <c r="E517" s="196">
        <v>1.034</v>
      </c>
      <c r="F517" s="195">
        <v>950</v>
      </c>
    </row>
    <row r="518" spans="1:6" x14ac:dyDescent="0.25">
      <c r="A518" s="194" t="s">
        <v>467</v>
      </c>
      <c r="B518" s="196">
        <v>1.0169999999999999</v>
      </c>
      <c r="C518" s="196">
        <v>1.014</v>
      </c>
      <c r="D518" s="196">
        <v>1.0129999999999999</v>
      </c>
      <c r="E518" s="196">
        <v>1.014</v>
      </c>
      <c r="F518" s="195" t="s">
        <v>466</v>
      </c>
    </row>
    <row r="519" spans="1:6" x14ac:dyDescent="0.25">
      <c r="A519" s="194" t="s">
        <v>470</v>
      </c>
      <c r="B519" s="196">
        <v>1.04</v>
      </c>
      <c r="C519" s="196">
        <v>1.0329999999999999</v>
      </c>
      <c r="D519" s="196">
        <v>1.0309999999999999</v>
      </c>
      <c r="E519" s="196">
        <v>1.032</v>
      </c>
      <c r="F519" s="195" t="s">
        <v>469</v>
      </c>
    </row>
    <row r="520" spans="1:6" x14ac:dyDescent="0.25">
      <c r="A520" s="194" t="s">
        <v>473</v>
      </c>
      <c r="B520" s="196">
        <v>1.01</v>
      </c>
      <c r="C520" s="196">
        <v>1.012</v>
      </c>
      <c r="D520" s="196">
        <v>1.0129999999999999</v>
      </c>
      <c r="E520" s="196">
        <v>1.0089999999999999</v>
      </c>
      <c r="F520" s="195" t="s">
        <v>472</v>
      </c>
    </row>
    <row r="521" spans="1:6" x14ac:dyDescent="0.25">
      <c r="A521" s="194" t="s">
        <v>474</v>
      </c>
      <c r="B521" s="196">
        <v>1.014</v>
      </c>
      <c r="C521" s="196">
        <v>1.0129999999999999</v>
      </c>
      <c r="D521" s="196">
        <v>1.0109999999999999</v>
      </c>
      <c r="E521" s="196">
        <v>1.01</v>
      </c>
      <c r="F521" s="195">
        <v>933</v>
      </c>
    </row>
    <row r="522" spans="1:6" x14ac:dyDescent="0.25">
      <c r="A522" s="194" t="s">
        <v>477</v>
      </c>
      <c r="B522" s="196">
        <v>1.004</v>
      </c>
      <c r="C522" s="196">
        <v>1.006</v>
      </c>
      <c r="D522" s="196">
        <v>1.0069999999999999</v>
      </c>
      <c r="E522" s="196">
        <v>1.004</v>
      </c>
      <c r="F522" s="195" t="s">
        <v>476</v>
      </c>
    </row>
    <row r="523" spans="1:6" x14ac:dyDescent="0.25">
      <c r="A523" s="194" t="s">
        <v>478</v>
      </c>
      <c r="B523" s="196">
        <v>1.014</v>
      </c>
      <c r="C523" s="196">
        <v>1.0129999999999999</v>
      </c>
      <c r="D523" s="196">
        <v>1.0109999999999999</v>
      </c>
      <c r="E523" s="196">
        <v>1.01</v>
      </c>
      <c r="F523" s="195">
        <v>933</v>
      </c>
    </row>
    <row r="524" spans="1:6" x14ac:dyDescent="0.25">
      <c r="A524" s="194" t="s">
        <v>479</v>
      </c>
      <c r="B524" s="196">
        <v>1.0109999999999999</v>
      </c>
      <c r="C524" s="196">
        <v>1.012</v>
      </c>
      <c r="D524" s="196">
        <v>1.0089999999999999</v>
      </c>
      <c r="E524" s="196">
        <v>1.0049999999999999</v>
      </c>
      <c r="F524" s="195">
        <v>7373</v>
      </c>
    </row>
    <row r="525" spans="1:6" x14ac:dyDescent="0.25">
      <c r="A525" s="194" t="s">
        <v>482</v>
      </c>
      <c r="B525" s="196">
        <v>1.0089999999999999</v>
      </c>
      <c r="C525" s="196">
        <v>1.0089999999999999</v>
      </c>
      <c r="D525" s="196">
        <v>1.0089999999999999</v>
      </c>
      <c r="E525" s="196">
        <v>1.0069999999999999</v>
      </c>
      <c r="F525" s="195" t="s">
        <v>481</v>
      </c>
    </row>
    <row r="526" spans="1:6" x14ac:dyDescent="0.25">
      <c r="A526" s="194" t="s">
        <v>485</v>
      </c>
      <c r="B526" s="196">
        <v>1.0269999999999999</v>
      </c>
      <c r="C526" s="196">
        <v>1.0269999999999999</v>
      </c>
      <c r="D526" s="196">
        <v>1.0329999999999999</v>
      </c>
      <c r="E526" s="196">
        <v>1.024</v>
      </c>
      <c r="F526" s="195" t="s">
        <v>484</v>
      </c>
    </row>
    <row r="527" spans="1:6" x14ac:dyDescent="0.25">
      <c r="A527" s="194" t="s">
        <v>488</v>
      </c>
      <c r="B527" s="196">
        <v>1.004</v>
      </c>
      <c r="C527" s="196">
        <v>1.004</v>
      </c>
      <c r="D527" s="196">
        <v>1.004</v>
      </c>
      <c r="E527" s="196">
        <v>1.004</v>
      </c>
      <c r="F527" s="195" t="s">
        <v>487</v>
      </c>
    </row>
    <row r="528" spans="1:6" x14ac:dyDescent="0.25">
      <c r="A528" s="194" t="s">
        <v>489</v>
      </c>
      <c r="B528" s="196">
        <v>1.014</v>
      </c>
      <c r="C528" s="196">
        <v>1.0129999999999999</v>
      </c>
      <c r="D528" s="196">
        <v>1.0109999999999999</v>
      </c>
      <c r="E528" s="196">
        <v>1.01</v>
      </c>
      <c r="F528" s="195">
        <v>7460</v>
      </c>
    </row>
    <row r="529" spans="1:6" x14ac:dyDescent="0.25">
      <c r="A529" s="194" t="s">
        <v>492</v>
      </c>
      <c r="B529" s="196">
        <v>1.006</v>
      </c>
      <c r="C529" s="196">
        <v>1.0029999999999999</v>
      </c>
      <c r="D529" s="196">
        <v>1.002</v>
      </c>
      <c r="E529" s="196">
        <v>1.0049999999999999</v>
      </c>
      <c r="F529" s="195" t="s">
        <v>491</v>
      </c>
    </row>
    <row r="530" spans="1:6" x14ac:dyDescent="0.25">
      <c r="A530" s="194" t="s">
        <v>495</v>
      </c>
      <c r="B530" s="196">
        <v>1.0169999999999999</v>
      </c>
      <c r="C530" s="196">
        <v>1.0129999999999999</v>
      </c>
      <c r="D530" s="196">
        <v>1.0109999999999999</v>
      </c>
      <c r="E530" s="196">
        <v>1.014</v>
      </c>
      <c r="F530" s="195" t="s">
        <v>494</v>
      </c>
    </row>
    <row r="531" spans="1:6" x14ac:dyDescent="0.25">
      <c r="A531" s="194" t="s">
        <v>498</v>
      </c>
      <c r="B531" s="196">
        <v>1.0089999999999999</v>
      </c>
      <c r="C531" s="196">
        <v>1.0109999999999999</v>
      </c>
      <c r="D531" s="196">
        <v>1.0109999999999999</v>
      </c>
      <c r="E531" s="196">
        <v>1.0089999999999999</v>
      </c>
      <c r="F531" s="195" t="s">
        <v>497</v>
      </c>
    </row>
    <row r="532" spans="1:6" x14ac:dyDescent="0.25">
      <c r="A532" s="194" t="s">
        <v>499</v>
      </c>
      <c r="B532" s="196">
        <v>1.004</v>
      </c>
      <c r="C532" s="196">
        <v>1.004</v>
      </c>
      <c r="D532" s="196">
        <v>1.0029999999999999</v>
      </c>
      <c r="E532" s="196">
        <v>1.0029999999999999</v>
      </c>
      <c r="F532" s="195">
        <v>935</v>
      </c>
    </row>
    <row r="533" spans="1:6" x14ac:dyDescent="0.25">
      <c r="A533" s="194" t="s">
        <v>503</v>
      </c>
      <c r="B533" s="196">
        <v>1.018</v>
      </c>
      <c r="C533" s="196">
        <v>1.0169999999999999</v>
      </c>
      <c r="D533" s="196">
        <v>1.0169999999999999</v>
      </c>
      <c r="E533" s="196">
        <v>1.014</v>
      </c>
      <c r="F533" s="195" t="s">
        <v>502</v>
      </c>
    </row>
    <row r="534" spans="1:6" x14ac:dyDescent="0.25">
      <c r="A534" s="194" t="s">
        <v>504</v>
      </c>
      <c r="B534" s="196">
        <v>1.014</v>
      </c>
      <c r="C534" s="196">
        <v>1.0129999999999999</v>
      </c>
      <c r="D534" s="196">
        <v>1.0109999999999999</v>
      </c>
      <c r="E534" s="196">
        <v>1.01</v>
      </c>
      <c r="F534" s="195">
        <v>933</v>
      </c>
    </row>
    <row r="535" spans="1:6" x14ac:dyDescent="0.25">
      <c r="A535" s="194" t="s">
        <v>507</v>
      </c>
      <c r="B535" s="196">
        <v>1.0429999999999999</v>
      </c>
      <c r="C535" s="196">
        <v>1.042</v>
      </c>
      <c r="D535" s="196">
        <v>1.0449999999999999</v>
      </c>
      <c r="E535" s="196">
        <v>1.0409999999999999</v>
      </c>
      <c r="F535" s="195" t="s">
        <v>506</v>
      </c>
    </row>
    <row r="536" spans="1:6" x14ac:dyDescent="0.25">
      <c r="A536" s="194" t="s">
        <v>508</v>
      </c>
      <c r="B536" s="196">
        <v>1.014</v>
      </c>
      <c r="C536" s="196">
        <v>1.0129999999999999</v>
      </c>
      <c r="D536" s="196">
        <v>1.0109999999999999</v>
      </c>
      <c r="E536" s="196">
        <v>1.01</v>
      </c>
      <c r="F536" s="195">
        <v>933</v>
      </c>
    </row>
    <row r="537" spans="1:6" x14ac:dyDescent="0.25">
      <c r="A537" s="194" t="s">
        <v>509</v>
      </c>
      <c r="B537" s="196">
        <v>1.004</v>
      </c>
      <c r="C537" s="196">
        <v>1.004</v>
      </c>
      <c r="D537" s="196">
        <v>1.0029999999999999</v>
      </c>
      <c r="E537" s="196">
        <v>1.0029999999999999</v>
      </c>
      <c r="F537" s="195">
        <v>935</v>
      </c>
    </row>
    <row r="538" spans="1:6" x14ac:dyDescent="0.25">
      <c r="A538" s="194" t="s">
        <v>772</v>
      </c>
      <c r="B538" s="196">
        <v>1.014</v>
      </c>
      <c r="C538" s="196">
        <v>1.0129999999999999</v>
      </c>
      <c r="D538" s="196">
        <v>1.0109999999999999</v>
      </c>
      <c r="E538" s="196">
        <v>1.01</v>
      </c>
      <c r="F538" s="195">
        <v>933</v>
      </c>
    </row>
    <row r="539" spans="1:6" x14ac:dyDescent="0.25">
      <c r="A539" s="194" t="s">
        <v>519</v>
      </c>
      <c r="B539" s="196">
        <v>1.014</v>
      </c>
      <c r="C539" s="196">
        <v>1.0129999999999999</v>
      </c>
      <c r="D539" s="196">
        <v>1.0109999999999999</v>
      </c>
      <c r="E539" s="196">
        <v>1.01</v>
      </c>
      <c r="F539" s="195">
        <v>933</v>
      </c>
    </row>
    <row r="540" spans="1:6" x14ac:dyDescent="0.25">
      <c r="A540" s="194" t="s">
        <v>521</v>
      </c>
      <c r="B540" s="196">
        <v>1.014</v>
      </c>
      <c r="C540" s="196">
        <v>1.0129999999999999</v>
      </c>
      <c r="D540" s="196">
        <v>1.0109999999999999</v>
      </c>
      <c r="E540" s="196">
        <v>1.01</v>
      </c>
      <c r="F540" s="195">
        <v>933</v>
      </c>
    </row>
    <row r="541" spans="1:6" x14ac:dyDescent="0.25">
      <c r="A541" s="194" t="s">
        <v>522</v>
      </c>
      <c r="B541" s="196">
        <v>1.014</v>
      </c>
      <c r="C541" s="196">
        <v>1.0129999999999999</v>
      </c>
      <c r="D541" s="196">
        <v>1.0109999999999999</v>
      </c>
      <c r="E541" s="196">
        <v>1.01</v>
      </c>
      <c r="F541" s="195">
        <v>933</v>
      </c>
    </row>
    <row r="542" spans="1:6" x14ac:dyDescent="0.25">
      <c r="A542" s="194" t="s">
        <v>526</v>
      </c>
      <c r="B542" s="196">
        <v>1.004</v>
      </c>
      <c r="C542" s="196">
        <v>1.004</v>
      </c>
      <c r="D542" s="196">
        <v>1.0029999999999999</v>
      </c>
      <c r="E542" s="196">
        <v>1.0029999999999999</v>
      </c>
      <c r="F542" s="195">
        <v>935</v>
      </c>
    </row>
    <row r="543" spans="1:6" x14ac:dyDescent="0.25">
      <c r="A543" s="194" t="s">
        <v>528</v>
      </c>
      <c r="B543" s="196">
        <v>1.014</v>
      </c>
      <c r="C543" s="196">
        <v>1.0129999999999999</v>
      </c>
      <c r="D543" s="196">
        <v>1.0109999999999999</v>
      </c>
      <c r="E543" s="196">
        <v>1.01</v>
      </c>
      <c r="F543" s="195">
        <v>933</v>
      </c>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321:F321"/>
    <mergeCell ref="A322:F322"/>
    <mergeCell ref="A2:E2"/>
    <mergeCell ref="B8:E8"/>
    <mergeCell ref="A3:E3"/>
    <mergeCell ref="A4:A5"/>
    <mergeCell ref="A12:F12"/>
    <mergeCell ref="A13:F13"/>
    <mergeCell ref="A23:F23"/>
    <mergeCell ref="A24:F24"/>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64"/>
  <sheetViews>
    <sheetView topLeftCell="B1" zoomScale="70" zoomScaleNormal="70" zoomScaleSheetLayoutView="100" workbookViewId="0">
      <selection activeCell="O2" sqref="O2"/>
    </sheetView>
  </sheetViews>
  <sheetFormatPr defaultColWidth="9.1796875" defaultRowHeight="27.75" customHeight="1" x14ac:dyDescent="0.25"/>
  <cols>
    <col min="1" max="1" width="16" style="1" customWidth="1"/>
    <col min="2" max="2" width="18.453125" style="1" customWidth="1"/>
    <col min="3" max="3" width="22.7265625" style="1" customWidth="1"/>
    <col min="4" max="4" width="13.81640625" style="1" customWidth="1"/>
    <col min="5" max="5" width="16.453125" style="2" customWidth="1"/>
    <col min="6" max="6" width="24.1796875" style="2" customWidth="1"/>
    <col min="7" max="7" width="16.453125" style="1" bestFit="1" customWidth="1"/>
    <col min="8" max="8" width="15.54296875" style="2" customWidth="1"/>
    <col min="9" max="9" width="17" style="2" customWidth="1"/>
    <col min="10" max="10" width="16.81640625" style="2" bestFit="1" customWidth="1"/>
    <col min="11" max="11" width="15.54296875" style="8" customWidth="1"/>
    <col min="12" max="12" width="15.54296875" style="3" customWidth="1"/>
    <col min="13" max="13" width="17.81640625" style="3" customWidth="1"/>
    <col min="14" max="14" width="16.81640625" style="1" bestFit="1" customWidth="1"/>
    <col min="15" max="17" width="15.54296875" style="1" customWidth="1"/>
    <col min="18" max="16384" width="9.1796875" style="1"/>
  </cols>
  <sheetData>
    <row r="1" spans="1:16" ht="100.5" customHeight="1" x14ac:dyDescent="0.25">
      <c r="A1" s="38" t="s">
        <v>35</v>
      </c>
      <c r="B1" s="38"/>
      <c r="C1" s="38"/>
      <c r="D1" s="38"/>
      <c r="G1" s="20"/>
      <c r="H1" s="282" t="s">
        <v>775</v>
      </c>
      <c r="I1" s="283"/>
      <c r="J1" s="284"/>
      <c r="K1" s="284"/>
    </row>
    <row r="2" spans="1:16" ht="27.75" customHeight="1" x14ac:dyDescent="0.25">
      <c r="A2" s="251" t="s">
        <v>776</v>
      </c>
      <c r="B2" s="252"/>
      <c r="C2" s="252"/>
      <c r="D2" s="252"/>
      <c r="E2" s="252"/>
      <c r="F2" s="252"/>
      <c r="G2" s="252"/>
      <c r="H2" s="252"/>
      <c r="I2" s="252"/>
      <c r="J2" s="252"/>
      <c r="K2" s="252"/>
      <c r="L2" s="252"/>
      <c r="M2" s="252"/>
      <c r="N2" s="281"/>
    </row>
    <row r="3" spans="1:16" ht="17.25" customHeight="1" x14ac:dyDescent="0.25">
      <c r="A3" s="38"/>
      <c r="B3" s="38"/>
      <c r="C3" s="38"/>
      <c r="D3" s="38"/>
      <c r="G3" s="20"/>
    </row>
    <row r="4" spans="1:16" s="9" customFormat="1" ht="25.5" customHeight="1" x14ac:dyDescent="0.25">
      <c r="A4" s="251" t="str">
        <f>Overview!B4&amp; " - Effective from "&amp;Overview!D4&amp;" - "&amp;Overview!E4&amp;" new designated EHV charges"</f>
        <v>Southern Electric Power Distribution plc - Effective from 1 April 2022 - Final new designated EHV charges</v>
      </c>
      <c r="B4" s="252"/>
      <c r="C4" s="252"/>
      <c r="D4" s="252"/>
      <c r="E4" s="252"/>
      <c r="F4" s="252"/>
      <c r="G4" s="252"/>
      <c r="H4" s="252"/>
      <c r="I4" s="252"/>
      <c r="J4" s="252"/>
      <c r="K4" s="252"/>
      <c r="L4" s="252"/>
      <c r="M4" s="252"/>
      <c r="N4" s="281"/>
      <c r="O4" s="1"/>
      <c r="P4" s="1"/>
    </row>
    <row r="5" spans="1:16" ht="69.75" customHeight="1" x14ac:dyDescent="0.25">
      <c r="A5" s="24" t="s">
        <v>777</v>
      </c>
      <c r="B5" s="24" t="s">
        <v>145</v>
      </c>
      <c r="C5" s="24" t="s">
        <v>146</v>
      </c>
      <c r="D5" s="24" t="s">
        <v>147</v>
      </c>
      <c r="E5" s="24" t="s">
        <v>148</v>
      </c>
      <c r="F5" s="61" t="s">
        <v>778</v>
      </c>
      <c r="G5" s="61" t="str">
        <f>'Annex 2 EHV charges'!F10</f>
        <v>Import
Super Red
unit charge
(p/kWh)</v>
      </c>
      <c r="H5" s="61" t="str">
        <f>'Annex 2 EHV charges'!G10</f>
        <v>Import
fixed charge
(p/day)</v>
      </c>
      <c r="I5" s="61" t="str">
        <f>'Annex 2 EHV charges'!H10</f>
        <v>Import
capacity charge
(p/kVA/day)</v>
      </c>
      <c r="J5" s="61" t="str">
        <f>'Annex 2 EHV charges'!I10</f>
        <v>Import
exceeded capacity charge
(p/kVA/day)</v>
      </c>
      <c r="K5" s="61" t="str">
        <f>'Annex 2 EHV charges'!J10</f>
        <v>Export
Super Red
unit charge
(p/kWh)</v>
      </c>
      <c r="L5" s="61" t="str">
        <f>'Annex 2 EHV charges'!K10</f>
        <v>Export
fixed charge
(p/day)</v>
      </c>
      <c r="M5" s="61" t="str">
        <f>'Annex 2 EHV charges'!L10</f>
        <v>Export
capacity charge
(p/kVA/day)</v>
      </c>
      <c r="N5" s="61" t="str">
        <f>'Annex 2 EHV charges'!M10</f>
        <v>Export
exceeded capacity charge
(p/kVA/day)</v>
      </c>
    </row>
    <row r="6" spans="1:16" ht="22.5" customHeight="1" x14ac:dyDescent="0.25">
      <c r="A6" s="36" t="s">
        <v>779</v>
      </c>
      <c r="B6" s="204">
        <v>776</v>
      </c>
      <c r="C6" s="203">
        <v>2000056563570</v>
      </c>
      <c r="D6" s="205">
        <v>976</v>
      </c>
      <c r="E6" s="202" t="s">
        <v>780</v>
      </c>
      <c r="F6" s="200" t="s">
        <v>769</v>
      </c>
      <c r="G6" s="209">
        <v>1.2849999999999999</v>
      </c>
      <c r="H6" s="210">
        <v>32.44</v>
      </c>
      <c r="I6" s="210">
        <v>0.77</v>
      </c>
      <c r="J6" s="210">
        <v>0.77</v>
      </c>
      <c r="K6" s="211">
        <v>0</v>
      </c>
      <c r="L6" s="212">
        <v>489.48</v>
      </c>
      <c r="M6" s="212">
        <v>0.05</v>
      </c>
      <c r="N6" s="212">
        <v>0.05</v>
      </c>
    </row>
    <row r="7" spans="1:16" ht="22.5" customHeight="1" x14ac:dyDescent="0.25">
      <c r="A7" s="36" t="s">
        <v>779</v>
      </c>
      <c r="B7" s="201" t="s">
        <v>771</v>
      </c>
      <c r="C7" s="201" t="s">
        <v>781</v>
      </c>
      <c r="D7" s="202" t="s">
        <v>774</v>
      </c>
      <c r="E7" s="202" t="s">
        <v>782</v>
      </c>
      <c r="F7" s="200" t="s">
        <v>770</v>
      </c>
      <c r="G7" s="209">
        <v>0</v>
      </c>
      <c r="H7" s="210">
        <v>12.53</v>
      </c>
      <c r="I7" s="210">
        <v>0.77</v>
      </c>
      <c r="J7" s="210">
        <v>0.77</v>
      </c>
      <c r="K7" s="211">
        <v>0</v>
      </c>
      <c r="L7" s="212">
        <v>1253.43</v>
      </c>
      <c r="M7" s="212">
        <v>0.05</v>
      </c>
      <c r="N7" s="212">
        <v>0.05</v>
      </c>
    </row>
    <row r="8" spans="1:16" ht="22.5" customHeight="1" x14ac:dyDescent="0.25">
      <c r="A8" s="36" t="s">
        <v>779</v>
      </c>
      <c r="B8" s="204">
        <v>899</v>
      </c>
      <c r="C8" s="201" t="s">
        <v>290</v>
      </c>
      <c r="D8" s="205">
        <v>935</v>
      </c>
      <c r="E8" s="201" t="s">
        <v>290</v>
      </c>
      <c r="F8" s="200" t="s">
        <v>509</v>
      </c>
      <c r="G8" s="209">
        <v>0</v>
      </c>
      <c r="H8" s="210">
        <v>1748.65</v>
      </c>
      <c r="I8" s="210">
        <v>0.39</v>
      </c>
      <c r="J8" s="210">
        <v>0.39</v>
      </c>
      <c r="K8" s="211">
        <v>0</v>
      </c>
      <c r="L8" s="212">
        <v>1748.65</v>
      </c>
      <c r="M8" s="212">
        <v>0.05</v>
      </c>
      <c r="N8" s="212">
        <v>0.05</v>
      </c>
    </row>
    <row r="9" spans="1:16" ht="22.5" customHeight="1" x14ac:dyDescent="0.25">
      <c r="A9" s="36" t="s">
        <v>779</v>
      </c>
      <c r="B9" s="204">
        <v>897</v>
      </c>
      <c r="C9" s="203">
        <v>2000057906648</v>
      </c>
      <c r="D9" s="205">
        <v>933</v>
      </c>
      <c r="E9" s="202" t="s">
        <v>783</v>
      </c>
      <c r="F9" s="200" t="s">
        <v>772</v>
      </c>
      <c r="G9" s="209">
        <v>0.63400000000000001</v>
      </c>
      <c r="H9" s="210">
        <v>1.64</v>
      </c>
      <c r="I9" s="210">
        <v>0.77</v>
      </c>
      <c r="J9" s="210">
        <v>0.77</v>
      </c>
      <c r="K9" s="211">
        <v>0</v>
      </c>
      <c r="L9" s="212">
        <v>449.65</v>
      </c>
      <c r="M9" s="212">
        <v>0.05</v>
      </c>
      <c r="N9" s="212">
        <v>0.05</v>
      </c>
      <c r="O9" s="208"/>
    </row>
    <row r="10" spans="1:16" ht="22.5" customHeight="1" x14ac:dyDescent="0.25">
      <c r="A10" s="36" t="s">
        <v>779</v>
      </c>
      <c r="B10" s="204">
        <v>897</v>
      </c>
      <c r="C10" s="203">
        <v>2000060019376</v>
      </c>
      <c r="D10" s="205">
        <v>933</v>
      </c>
      <c r="E10" s="206">
        <v>2000060019385</v>
      </c>
      <c r="F10" s="202" t="s">
        <v>784</v>
      </c>
      <c r="G10" s="209">
        <v>0</v>
      </c>
      <c r="H10" s="210">
        <v>955.51</v>
      </c>
      <c r="I10" s="210">
        <v>0.77</v>
      </c>
      <c r="J10" s="210">
        <v>0.77</v>
      </c>
      <c r="K10" s="211">
        <v>0</v>
      </c>
      <c r="L10" s="212">
        <v>907.41</v>
      </c>
      <c r="M10" s="212">
        <v>0.05</v>
      </c>
      <c r="N10" s="212">
        <v>0.05</v>
      </c>
      <c r="O10" s="208"/>
    </row>
    <row r="11" spans="1:16" ht="22.5" customHeight="1" x14ac:dyDescent="0.25">
      <c r="A11" s="36" t="s">
        <v>779</v>
      </c>
      <c r="B11" s="204">
        <v>897</v>
      </c>
      <c r="C11" s="203">
        <v>2000057985393</v>
      </c>
      <c r="D11" s="205">
        <v>933</v>
      </c>
      <c r="E11" s="206">
        <v>2000057985409</v>
      </c>
      <c r="F11" s="202" t="s">
        <v>786</v>
      </c>
      <c r="G11" s="209">
        <v>0</v>
      </c>
      <c r="H11" s="210">
        <v>610.67999999999995</v>
      </c>
      <c r="I11" s="210">
        <v>0.71</v>
      </c>
      <c r="J11" s="210">
        <v>0.71</v>
      </c>
      <c r="K11" s="211">
        <v>0</v>
      </c>
      <c r="L11" s="212">
        <v>610.67999999999995</v>
      </c>
      <c r="M11" s="212">
        <v>0.05</v>
      </c>
      <c r="N11" s="212">
        <v>0.05</v>
      </c>
      <c r="O11" s="208"/>
    </row>
    <row r="12" spans="1:16" ht="22.5" customHeight="1" x14ac:dyDescent="0.25">
      <c r="A12" s="36" t="s">
        <v>779</v>
      </c>
      <c r="B12" s="204">
        <v>4033</v>
      </c>
      <c r="C12" s="203">
        <v>4033</v>
      </c>
      <c r="D12" s="205">
        <v>4032</v>
      </c>
      <c r="E12" s="206">
        <v>4032</v>
      </c>
      <c r="F12" s="202" t="s">
        <v>214</v>
      </c>
      <c r="G12" s="209">
        <v>0</v>
      </c>
      <c r="H12" s="210">
        <v>0.17</v>
      </c>
      <c r="I12" s="210">
        <v>1.43</v>
      </c>
      <c r="J12" s="210">
        <v>1.43</v>
      </c>
      <c r="K12" s="211">
        <v>0</v>
      </c>
      <c r="L12" s="212">
        <v>8.5399999999999991</v>
      </c>
      <c r="M12" s="212">
        <v>0.05</v>
      </c>
      <c r="N12" s="212">
        <v>0.05</v>
      </c>
      <c r="O12" s="208"/>
    </row>
    <row r="13" spans="1:16" ht="22.5" customHeight="1" x14ac:dyDescent="0.25">
      <c r="A13" s="36" t="s">
        <v>779</v>
      </c>
      <c r="B13" s="204">
        <v>4548</v>
      </c>
      <c r="C13" s="203">
        <v>4548</v>
      </c>
      <c r="D13" s="205">
        <v>4548</v>
      </c>
      <c r="E13" s="206">
        <v>4548</v>
      </c>
      <c r="F13" s="202" t="s">
        <v>215</v>
      </c>
      <c r="G13" s="209">
        <v>0</v>
      </c>
      <c r="H13" s="210">
        <v>0.03</v>
      </c>
      <c r="I13" s="210">
        <v>0.64</v>
      </c>
      <c r="J13" s="210">
        <v>0.64</v>
      </c>
      <c r="K13" s="211">
        <v>0</v>
      </c>
      <c r="L13" s="212">
        <v>8.68</v>
      </c>
      <c r="M13" s="212">
        <v>0.05</v>
      </c>
      <c r="N13" s="212">
        <v>0.05</v>
      </c>
      <c r="O13" s="208"/>
    </row>
    <row r="14" spans="1:16" ht="22.5" customHeight="1" x14ac:dyDescent="0.25">
      <c r="A14" s="36" t="s">
        <v>779</v>
      </c>
      <c r="B14" s="204">
        <v>7393</v>
      </c>
      <c r="C14" s="203">
        <v>7393</v>
      </c>
      <c r="D14" s="205">
        <v>7390</v>
      </c>
      <c r="E14" s="206">
        <v>7390</v>
      </c>
      <c r="F14" s="202" t="s">
        <v>219</v>
      </c>
      <c r="G14" s="209">
        <v>1.431</v>
      </c>
      <c r="H14" s="210">
        <v>2606.14</v>
      </c>
      <c r="I14" s="210">
        <v>0.53</v>
      </c>
      <c r="J14" s="210">
        <v>0.53</v>
      </c>
      <c r="K14" s="211">
        <v>0</v>
      </c>
      <c r="L14" s="212">
        <v>402.76</v>
      </c>
      <c r="M14" s="212">
        <v>0.05</v>
      </c>
      <c r="N14" s="212">
        <v>0.05</v>
      </c>
      <c r="O14" s="208"/>
    </row>
    <row r="15" spans="1:16" ht="22.5" customHeight="1" x14ac:dyDescent="0.25">
      <c r="A15" s="36" t="s">
        <v>779</v>
      </c>
      <c r="B15" s="204">
        <v>7394</v>
      </c>
      <c r="C15" s="203">
        <v>7394</v>
      </c>
      <c r="D15" s="205">
        <v>7391</v>
      </c>
      <c r="E15" s="206">
        <v>7391</v>
      </c>
      <c r="F15" s="202" t="s">
        <v>220</v>
      </c>
      <c r="G15" s="209">
        <v>0</v>
      </c>
      <c r="H15" s="210">
        <v>2605.44</v>
      </c>
      <c r="I15" s="210">
        <v>0.52</v>
      </c>
      <c r="J15" s="210">
        <v>0.52</v>
      </c>
      <c r="K15" s="211">
        <v>0</v>
      </c>
      <c r="L15" s="212">
        <v>0</v>
      </c>
      <c r="M15" s="212">
        <v>0</v>
      </c>
      <c r="N15" s="212">
        <v>0</v>
      </c>
      <c r="O15" s="208"/>
    </row>
    <row r="16" spans="1:16" ht="22.5" customHeight="1" x14ac:dyDescent="0.25">
      <c r="A16" s="36" t="s">
        <v>779</v>
      </c>
      <c r="B16" s="204">
        <v>863</v>
      </c>
      <c r="C16" s="203">
        <v>2000055109274</v>
      </c>
      <c r="D16" s="205">
        <v>941</v>
      </c>
      <c r="E16" s="206">
        <v>2000055109283</v>
      </c>
      <c r="F16" s="202" t="s">
        <v>238</v>
      </c>
      <c r="G16" s="209">
        <v>0</v>
      </c>
      <c r="H16" s="210">
        <v>2603.88</v>
      </c>
      <c r="I16" s="210">
        <v>2.37</v>
      </c>
      <c r="J16" s="210">
        <v>2.37</v>
      </c>
      <c r="K16" s="211">
        <v>0</v>
      </c>
      <c r="L16" s="212">
        <v>298.91000000000003</v>
      </c>
      <c r="M16" s="212">
        <v>0.05</v>
      </c>
      <c r="N16" s="212">
        <v>0.05</v>
      </c>
      <c r="O16" s="208"/>
    </row>
    <row r="17" spans="1:15" ht="22.5" customHeight="1" x14ac:dyDescent="0.25">
      <c r="A17" s="36" t="s">
        <v>779</v>
      </c>
      <c r="B17" s="204">
        <v>866</v>
      </c>
      <c r="C17" s="203">
        <v>2000055213940</v>
      </c>
      <c r="D17" s="205">
        <v>944</v>
      </c>
      <c r="E17" s="206">
        <v>2000055213969</v>
      </c>
      <c r="F17" s="202" t="s">
        <v>243</v>
      </c>
      <c r="G17" s="209">
        <v>0</v>
      </c>
      <c r="H17" s="210">
        <v>2604.65</v>
      </c>
      <c r="I17" s="210">
        <v>2.82</v>
      </c>
      <c r="J17" s="210">
        <v>2.82</v>
      </c>
      <c r="K17" s="211">
        <v>0</v>
      </c>
      <c r="L17" s="212">
        <v>410.85</v>
      </c>
      <c r="M17" s="212">
        <v>0.05</v>
      </c>
      <c r="N17" s="212">
        <v>0.05</v>
      </c>
      <c r="O17" s="208"/>
    </row>
    <row r="18" spans="1:15" ht="22.5" customHeight="1" x14ac:dyDescent="0.25">
      <c r="A18" s="36" t="s">
        <v>779</v>
      </c>
      <c r="B18" s="204">
        <v>876</v>
      </c>
      <c r="C18" s="203">
        <v>2000055872892</v>
      </c>
      <c r="D18" s="205">
        <v>615</v>
      </c>
      <c r="E18" s="206">
        <v>2000055872917</v>
      </c>
      <c r="F18" s="202" t="s">
        <v>264</v>
      </c>
      <c r="G18" s="209">
        <v>0</v>
      </c>
      <c r="H18" s="210">
        <v>2607.4899999999998</v>
      </c>
      <c r="I18" s="210">
        <v>1.04</v>
      </c>
      <c r="J18" s="210">
        <v>1.04</v>
      </c>
      <c r="K18" s="211">
        <v>0</v>
      </c>
      <c r="L18" s="212">
        <v>1010.51</v>
      </c>
      <c r="M18" s="212">
        <v>0.05</v>
      </c>
      <c r="N18" s="212">
        <v>0.05</v>
      </c>
      <c r="O18" s="208"/>
    </row>
    <row r="19" spans="1:15" ht="22.5" customHeight="1" x14ac:dyDescent="0.25">
      <c r="A19" s="36" t="s">
        <v>779</v>
      </c>
      <c r="B19" s="204">
        <v>888</v>
      </c>
      <c r="C19" s="203">
        <v>2000055899574</v>
      </c>
      <c r="D19" s="205">
        <v>627</v>
      </c>
      <c r="E19" s="206">
        <v>2000055899583</v>
      </c>
      <c r="F19" s="202" t="s">
        <v>275</v>
      </c>
      <c r="G19" s="209">
        <v>0</v>
      </c>
      <c r="H19" s="210">
        <v>2605.58</v>
      </c>
      <c r="I19" s="210">
        <v>0.79</v>
      </c>
      <c r="J19" s="210">
        <v>0.79</v>
      </c>
      <c r="K19" s="211">
        <v>0</v>
      </c>
      <c r="L19" s="212">
        <v>436.91</v>
      </c>
      <c r="M19" s="212">
        <v>0.05</v>
      </c>
      <c r="N19" s="212">
        <v>0.05</v>
      </c>
      <c r="O19" s="208"/>
    </row>
    <row r="20" spans="1:15" ht="22.5" customHeight="1" x14ac:dyDescent="0.25">
      <c r="A20" s="36" t="s">
        <v>779</v>
      </c>
      <c r="B20" s="204">
        <v>889</v>
      </c>
      <c r="C20" s="203">
        <v>2000055899529</v>
      </c>
      <c r="D20" s="205">
        <v>628</v>
      </c>
      <c r="E20" s="206">
        <v>2000055899538</v>
      </c>
      <c r="F20" s="202" t="s">
        <v>276</v>
      </c>
      <c r="G20" s="209">
        <v>0</v>
      </c>
      <c r="H20" s="210">
        <v>2628.45</v>
      </c>
      <c r="I20" s="210">
        <v>0.94</v>
      </c>
      <c r="J20" s="210">
        <v>0.94</v>
      </c>
      <c r="K20" s="211">
        <v>0</v>
      </c>
      <c r="L20" s="212">
        <v>2416.58</v>
      </c>
      <c r="M20" s="212">
        <v>0.05</v>
      </c>
      <c r="N20" s="212">
        <v>0.05</v>
      </c>
      <c r="O20" s="208"/>
    </row>
    <row r="21" spans="1:15" ht="22.5" customHeight="1" x14ac:dyDescent="0.25">
      <c r="A21" s="36" t="s">
        <v>779</v>
      </c>
      <c r="B21" s="204">
        <v>892</v>
      </c>
      <c r="C21" s="203">
        <v>2000055582800</v>
      </c>
      <c r="D21" s="205">
        <v>630</v>
      </c>
      <c r="E21" s="206">
        <v>2000055582819</v>
      </c>
      <c r="F21" s="202" t="s">
        <v>283</v>
      </c>
      <c r="G21" s="209">
        <v>0</v>
      </c>
      <c r="H21" s="210">
        <v>2605.0300000000002</v>
      </c>
      <c r="I21" s="210">
        <v>1.52</v>
      </c>
      <c r="J21" s="210">
        <v>1.52</v>
      </c>
      <c r="K21" s="211">
        <v>0</v>
      </c>
      <c r="L21" s="212">
        <v>437.46</v>
      </c>
      <c r="M21" s="212">
        <v>0.05</v>
      </c>
      <c r="N21" s="212">
        <v>0.05</v>
      </c>
      <c r="O21" s="208"/>
    </row>
    <row r="22" spans="1:15" ht="22.5" customHeight="1" x14ac:dyDescent="0.25">
      <c r="A22" s="36" t="s">
        <v>779</v>
      </c>
      <c r="B22" s="204">
        <v>848</v>
      </c>
      <c r="C22" s="203">
        <v>2000056875315</v>
      </c>
      <c r="D22" s="205">
        <v>648</v>
      </c>
      <c r="E22" s="206">
        <v>2000056875324</v>
      </c>
      <c r="F22" s="202" t="s">
        <v>289</v>
      </c>
      <c r="G22" s="209">
        <v>0.40500000000000003</v>
      </c>
      <c r="H22" s="210">
        <v>2677.01</v>
      </c>
      <c r="I22" s="210">
        <v>0.44</v>
      </c>
      <c r="J22" s="210">
        <v>0.44</v>
      </c>
      <c r="K22" s="211">
        <v>0</v>
      </c>
      <c r="L22" s="212">
        <v>926.84</v>
      </c>
      <c r="M22" s="212">
        <v>0.05</v>
      </c>
      <c r="N22" s="212">
        <v>0.05</v>
      </c>
      <c r="O22" s="208"/>
    </row>
    <row r="23" spans="1:15" ht="22.5" customHeight="1" x14ac:dyDescent="0.25">
      <c r="A23" s="36" t="s">
        <v>779</v>
      </c>
      <c r="B23" s="204">
        <v>722</v>
      </c>
      <c r="C23" s="203">
        <v>2000027480851</v>
      </c>
      <c r="D23" s="205">
        <v>637</v>
      </c>
      <c r="E23" s="206" t="s">
        <v>785</v>
      </c>
      <c r="F23" s="202" t="s">
        <v>291</v>
      </c>
      <c r="G23" s="209">
        <v>0</v>
      </c>
      <c r="H23" s="210">
        <v>3709.22</v>
      </c>
      <c r="I23" s="210">
        <v>0.53</v>
      </c>
      <c r="J23" s="210">
        <v>0.53</v>
      </c>
      <c r="K23" s="211">
        <v>0</v>
      </c>
      <c r="L23" s="212">
        <v>3159.82</v>
      </c>
      <c r="M23" s="212">
        <v>0.05</v>
      </c>
      <c r="N23" s="212">
        <v>0.05</v>
      </c>
      <c r="O23" s="208"/>
    </row>
    <row r="24" spans="1:15" ht="22.5" customHeight="1" x14ac:dyDescent="0.25">
      <c r="A24" s="36" t="s">
        <v>779</v>
      </c>
      <c r="B24" s="204">
        <v>668</v>
      </c>
      <c r="C24" s="203">
        <v>2000056199766</v>
      </c>
      <c r="D24" s="205">
        <v>968</v>
      </c>
      <c r="E24" s="206">
        <v>2000056199793</v>
      </c>
      <c r="F24" s="202" t="s">
        <v>331</v>
      </c>
      <c r="G24" s="209">
        <v>0</v>
      </c>
      <c r="H24" s="210">
        <v>2630.54</v>
      </c>
      <c r="I24" s="210">
        <v>0.42</v>
      </c>
      <c r="J24" s="210">
        <v>0.42</v>
      </c>
      <c r="K24" s="211">
        <v>0</v>
      </c>
      <c r="L24" s="212">
        <v>1578.64</v>
      </c>
      <c r="M24" s="212">
        <v>0.05</v>
      </c>
      <c r="N24" s="212">
        <v>0.05</v>
      </c>
      <c r="O24" s="208"/>
    </row>
    <row r="25" spans="1:15" ht="22.5" customHeight="1" x14ac:dyDescent="0.25">
      <c r="A25" s="36" t="s">
        <v>779</v>
      </c>
      <c r="B25" s="204">
        <v>671</v>
      </c>
      <c r="C25" s="203">
        <v>2000056002307</v>
      </c>
      <c r="D25" s="205">
        <v>971</v>
      </c>
      <c r="E25" s="206">
        <v>2000056002316</v>
      </c>
      <c r="F25" s="202" t="s">
        <v>333</v>
      </c>
      <c r="G25" s="209">
        <v>0</v>
      </c>
      <c r="H25" s="210">
        <v>2616.81</v>
      </c>
      <c r="I25" s="210">
        <v>0.88</v>
      </c>
      <c r="J25" s="210">
        <v>0.88</v>
      </c>
      <c r="K25" s="211">
        <v>0</v>
      </c>
      <c r="L25" s="212">
        <v>2976.74</v>
      </c>
      <c r="M25" s="212">
        <v>0.05</v>
      </c>
      <c r="N25" s="212">
        <v>0.05</v>
      </c>
      <c r="O25" s="208"/>
    </row>
    <row r="26" spans="1:15" ht="22.5" customHeight="1" x14ac:dyDescent="0.25">
      <c r="A26" s="36" t="s">
        <v>779</v>
      </c>
      <c r="B26" s="204">
        <v>684</v>
      </c>
      <c r="C26" s="203">
        <v>2000056179662</v>
      </c>
      <c r="D26" s="205">
        <v>784</v>
      </c>
      <c r="E26" s="206">
        <v>2000056179680</v>
      </c>
      <c r="F26" s="202" t="s">
        <v>345</v>
      </c>
      <c r="G26" s="209">
        <v>0</v>
      </c>
      <c r="H26" s="210">
        <v>2608.33</v>
      </c>
      <c r="I26" s="210">
        <v>0.88</v>
      </c>
      <c r="J26" s="210">
        <v>0.88</v>
      </c>
      <c r="K26" s="211">
        <v>0</v>
      </c>
      <c r="L26" s="212">
        <v>473.14</v>
      </c>
      <c r="M26" s="212">
        <v>0.05</v>
      </c>
      <c r="N26" s="212">
        <v>0.05</v>
      </c>
      <c r="O26" s="208"/>
    </row>
    <row r="27" spans="1:15" ht="22.5" customHeight="1" x14ac:dyDescent="0.25">
      <c r="A27" s="36" t="s">
        <v>779</v>
      </c>
      <c r="B27" s="204">
        <v>687</v>
      </c>
      <c r="C27" s="203">
        <v>2000056138132</v>
      </c>
      <c r="D27" s="205">
        <v>787</v>
      </c>
      <c r="E27" s="206">
        <v>2000056138160</v>
      </c>
      <c r="F27" s="202" t="s">
        <v>348</v>
      </c>
      <c r="G27" s="209">
        <v>0</v>
      </c>
      <c r="H27" s="210">
        <v>2604.7399999999998</v>
      </c>
      <c r="I27" s="210">
        <v>1.1200000000000001</v>
      </c>
      <c r="J27" s="210">
        <v>1.1200000000000001</v>
      </c>
      <c r="K27" s="211">
        <v>0</v>
      </c>
      <c r="L27" s="212">
        <v>437.75</v>
      </c>
      <c r="M27" s="212">
        <v>0.05</v>
      </c>
      <c r="N27" s="212">
        <v>0.05</v>
      </c>
      <c r="O27" s="208"/>
    </row>
    <row r="28" spans="1:15" ht="22.5" customHeight="1" x14ac:dyDescent="0.25">
      <c r="A28" s="36" t="s">
        <v>779</v>
      </c>
      <c r="B28" s="204">
        <v>595</v>
      </c>
      <c r="C28" s="203">
        <v>2000056384832</v>
      </c>
      <c r="D28" s="205">
        <v>980</v>
      </c>
      <c r="E28" s="206">
        <v>2000056384850</v>
      </c>
      <c r="F28" s="202" t="s">
        <v>369</v>
      </c>
      <c r="G28" s="209">
        <v>0</v>
      </c>
      <c r="H28" s="210">
        <v>2619.12</v>
      </c>
      <c r="I28" s="210">
        <v>0.52</v>
      </c>
      <c r="J28" s="210">
        <v>0.52</v>
      </c>
      <c r="K28" s="211">
        <v>0</v>
      </c>
      <c r="L28" s="212">
        <v>522.63</v>
      </c>
      <c r="M28" s="212">
        <v>0.05</v>
      </c>
      <c r="N28" s="212">
        <v>0.05</v>
      </c>
      <c r="O28" s="208"/>
    </row>
    <row r="29" spans="1:15" ht="22.5" customHeight="1" x14ac:dyDescent="0.25">
      <c r="A29" s="36" t="s">
        <v>779</v>
      </c>
      <c r="B29" s="204">
        <v>669</v>
      </c>
      <c r="C29" s="203">
        <v>2000056532456</v>
      </c>
      <c r="D29" s="205">
        <v>369</v>
      </c>
      <c r="E29" s="206">
        <v>2000056532483</v>
      </c>
      <c r="F29" s="202" t="s">
        <v>376</v>
      </c>
      <c r="G29" s="209">
        <v>0</v>
      </c>
      <c r="H29" s="210">
        <v>2615.8000000000002</v>
      </c>
      <c r="I29" s="210">
        <v>0.55000000000000004</v>
      </c>
      <c r="J29" s="210">
        <v>0.55000000000000004</v>
      </c>
      <c r="K29" s="211">
        <v>0</v>
      </c>
      <c r="L29" s="212">
        <v>550.76</v>
      </c>
      <c r="M29" s="212">
        <v>0.05</v>
      </c>
      <c r="N29" s="212">
        <v>0.05</v>
      </c>
      <c r="O29" s="208"/>
    </row>
    <row r="30" spans="1:15" ht="22.5" customHeight="1" x14ac:dyDescent="0.25">
      <c r="A30" s="36" t="s">
        <v>779</v>
      </c>
      <c r="B30" s="204" t="s">
        <v>411</v>
      </c>
      <c r="C30" s="203">
        <v>2000056839896</v>
      </c>
      <c r="D30" s="205" t="s">
        <v>412</v>
      </c>
      <c r="E30" s="206">
        <v>2000056839901</v>
      </c>
      <c r="F30" s="202" t="s">
        <v>413</v>
      </c>
      <c r="G30" s="209">
        <v>0.42699999999999999</v>
      </c>
      <c r="H30" s="210">
        <v>2609.52</v>
      </c>
      <c r="I30" s="210">
        <v>0.71</v>
      </c>
      <c r="J30" s="210">
        <v>0.71</v>
      </c>
      <c r="K30" s="211">
        <v>0</v>
      </c>
      <c r="L30" s="212">
        <v>515.67999999999995</v>
      </c>
      <c r="M30" s="212">
        <v>0.05</v>
      </c>
      <c r="N30" s="212">
        <v>0.05</v>
      </c>
      <c r="O30" s="208"/>
    </row>
    <row r="31" spans="1:15" ht="22.5" customHeight="1" x14ac:dyDescent="0.25">
      <c r="A31" s="36" t="s">
        <v>779</v>
      </c>
      <c r="B31" s="204" t="s">
        <v>443</v>
      </c>
      <c r="C31" s="203">
        <v>2000056866037</v>
      </c>
      <c r="D31" s="205" t="s">
        <v>444</v>
      </c>
      <c r="E31" s="206">
        <v>2000056866046</v>
      </c>
      <c r="F31" s="202" t="s">
        <v>445</v>
      </c>
      <c r="G31" s="209">
        <v>0.628</v>
      </c>
      <c r="H31" s="210">
        <v>2614.81</v>
      </c>
      <c r="I31" s="210">
        <v>1.17</v>
      </c>
      <c r="J31" s="210">
        <v>1.17</v>
      </c>
      <c r="K31" s="211">
        <v>0</v>
      </c>
      <c r="L31" s="212">
        <v>219.09</v>
      </c>
      <c r="M31" s="212">
        <v>0.05</v>
      </c>
      <c r="N31" s="212">
        <v>0.05</v>
      </c>
      <c r="O31" s="208"/>
    </row>
    <row r="32" spans="1:15" ht="22.5" customHeight="1" x14ac:dyDescent="0.25">
      <c r="A32" s="36" t="s">
        <v>779</v>
      </c>
      <c r="B32" s="204" t="s">
        <v>447</v>
      </c>
      <c r="C32" s="203">
        <v>2000056848135</v>
      </c>
      <c r="D32" s="205" t="s">
        <v>448</v>
      </c>
      <c r="E32" s="206">
        <v>2000056848144</v>
      </c>
      <c r="F32" s="202" t="s">
        <v>449</v>
      </c>
      <c r="G32" s="209">
        <v>0</v>
      </c>
      <c r="H32" s="210">
        <v>2608.06</v>
      </c>
      <c r="I32" s="210">
        <v>0.94</v>
      </c>
      <c r="J32" s="210">
        <v>0.94</v>
      </c>
      <c r="K32" s="211">
        <v>0</v>
      </c>
      <c r="L32" s="212">
        <v>765.28</v>
      </c>
      <c r="M32" s="212">
        <v>0.05</v>
      </c>
      <c r="N32" s="212">
        <v>0.05</v>
      </c>
      <c r="O32" s="208"/>
    </row>
    <row r="33" spans="1:15" ht="22.5" customHeight="1" x14ac:dyDescent="0.25">
      <c r="A33" s="36" t="s">
        <v>779</v>
      </c>
      <c r="B33" s="204" t="s">
        <v>453</v>
      </c>
      <c r="C33" s="203">
        <v>2000056647928</v>
      </c>
      <c r="D33" s="205" t="s">
        <v>454</v>
      </c>
      <c r="E33" s="206">
        <v>2000056647946</v>
      </c>
      <c r="F33" s="202" t="s">
        <v>455</v>
      </c>
      <c r="G33" s="209">
        <v>0</v>
      </c>
      <c r="H33" s="210">
        <v>2605.1999999999998</v>
      </c>
      <c r="I33" s="210">
        <v>0.99</v>
      </c>
      <c r="J33" s="210">
        <v>0.99</v>
      </c>
      <c r="K33" s="211">
        <v>0</v>
      </c>
      <c r="L33" s="212">
        <v>306.91000000000003</v>
      </c>
      <c r="M33" s="212">
        <v>0.05</v>
      </c>
      <c r="N33" s="212">
        <v>0.05</v>
      </c>
      <c r="O33" s="208"/>
    </row>
    <row r="34" spans="1:15" ht="22.5" customHeight="1" x14ac:dyDescent="0.25">
      <c r="A34" s="36" t="s">
        <v>779</v>
      </c>
      <c r="B34" s="204" t="s">
        <v>471</v>
      </c>
      <c r="C34" s="203">
        <v>2000056774788</v>
      </c>
      <c r="D34" s="205" t="s">
        <v>472</v>
      </c>
      <c r="E34" s="206">
        <v>2000056774797</v>
      </c>
      <c r="F34" s="202" t="s">
        <v>473</v>
      </c>
      <c r="G34" s="209">
        <v>0</v>
      </c>
      <c r="H34" s="210">
        <v>2610.41</v>
      </c>
      <c r="I34" s="210">
        <v>0.92</v>
      </c>
      <c r="J34" s="210">
        <v>0.92</v>
      </c>
      <c r="K34" s="211">
        <v>0</v>
      </c>
      <c r="L34" s="212">
        <v>1881.46</v>
      </c>
      <c r="M34" s="212">
        <v>0.05</v>
      </c>
      <c r="N34" s="212">
        <v>0.05</v>
      </c>
      <c r="O34" s="208"/>
    </row>
    <row r="35" spans="1:15" ht="22.5" customHeight="1" x14ac:dyDescent="0.25">
      <c r="A35" s="36" t="s">
        <v>779</v>
      </c>
      <c r="B35" s="204" t="s">
        <v>496</v>
      </c>
      <c r="C35" s="203">
        <v>2000057162785</v>
      </c>
      <c r="D35" s="205" t="s">
        <v>497</v>
      </c>
      <c r="E35" s="206">
        <v>2000057162794</v>
      </c>
      <c r="F35" s="202" t="s">
        <v>498</v>
      </c>
      <c r="G35" s="209">
        <v>0</v>
      </c>
      <c r="H35" s="210">
        <v>25630.97</v>
      </c>
      <c r="I35" s="210">
        <v>0.44</v>
      </c>
      <c r="J35" s="210">
        <v>0.44</v>
      </c>
      <c r="K35" s="211">
        <v>0</v>
      </c>
      <c r="L35" s="212">
        <v>292.38</v>
      </c>
      <c r="M35" s="212">
        <v>0.05</v>
      </c>
      <c r="N35" s="212">
        <v>0.05</v>
      </c>
      <c r="O35" s="208"/>
    </row>
    <row r="36" spans="1:15" ht="22.5" customHeight="1" x14ac:dyDescent="0.25">
      <c r="A36" s="36" t="s">
        <v>787</v>
      </c>
      <c r="B36" s="204">
        <v>897</v>
      </c>
      <c r="C36" s="203">
        <v>2000060144110</v>
      </c>
      <c r="D36" s="205">
        <v>933</v>
      </c>
      <c r="E36" s="206">
        <v>2000060144129</v>
      </c>
      <c r="F36" s="202" t="s">
        <v>788</v>
      </c>
      <c r="G36" s="209">
        <v>0</v>
      </c>
      <c r="H36" s="210">
        <v>2.74</v>
      </c>
      <c r="I36" s="210">
        <v>1.1200000000000001</v>
      </c>
      <c r="J36" s="210">
        <v>1.1200000000000001</v>
      </c>
      <c r="K36" s="211">
        <v>0</v>
      </c>
      <c r="L36" s="212">
        <v>2138.73</v>
      </c>
      <c r="M36" s="212">
        <v>0.05</v>
      </c>
      <c r="N36" s="212">
        <v>0.05</v>
      </c>
      <c r="O36" s="208"/>
    </row>
    <row r="37" spans="1:15" ht="22.5" customHeight="1" x14ac:dyDescent="0.25">
      <c r="A37" s="36" t="s">
        <v>789</v>
      </c>
      <c r="B37" s="204">
        <v>897</v>
      </c>
      <c r="C37" s="203" t="s">
        <v>790</v>
      </c>
      <c r="D37" s="205" t="s">
        <v>290</v>
      </c>
      <c r="E37" s="206" t="s">
        <v>290</v>
      </c>
      <c r="F37" s="202" t="s">
        <v>791</v>
      </c>
      <c r="G37" s="209">
        <v>1.3520000000000001</v>
      </c>
      <c r="H37" s="210">
        <v>17536.22</v>
      </c>
      <c r="I37" s="210">
        <v>3.24</v>
      </c>
      <c r="J37" s="210">
        <v>3.24</v>
      </c>
      <c r="K37" s="211">
        <v>0</v>
      </c>
      <c r="L37" s="212">
        <v>0</v>
      </c>
      <c r="M37" s="212">
        <v>0</v>
      </c>
      <c r="N37" s="212">
        <v>0</v>
      </c>
      <c r="O37" s="208"/>
    </row>
    <row r="38" spans="1:15" ht="22.5" customHeight="1" x14ac:dyDescent="0.25">
      <c r="A38" s="36" t="s">
        <v>792</v>
      </c>
      <c r="B38" s="204">
        <v>897</v>
      </c>
      <c r="C38" s="203">
        <v>2000060018140</v>
      </c>
      <c r="D38" s="205">
        <v>933</v>
      </c>
      <c r="E38" s="206">
        <v>2000060018150</v>
      </c>
      <c r="F38" s="202" t="s">
        <v>793</v>
      </c>
      <c r="G38" s="209">
        <v>1.2849999999999999</v>
      </c>
      <c r="H38" s="210">
        <v>61.07</v>
      </c>
      <c r="I38" s="210">
        <v>0.87</v>
      </c>
      <c r="J38" s="210">
        <v>0.87</v>
      </c>
      <c r="K38" s="211">
        <v>0</v>
      </c>
      <c r="L38" s="212">
        <v>1865.89</v>
      </c>
      <c r="M38" s="212">
        <v>0.05</v>
      </c>
      <c r="N38" s="212">
        <v>0.05</v>
      </c>
      <c r="O38" s="208"/>
    </row>
    <row r="39" spans="1:15" ht="22.5" customHeight="1" x14ac:dyDescent="0.25">
      <c r="A39" s="36" t="s">
        <v>794</v>
      </c>
      <c r="B39" s="204">
        <v>897</v>
      </c>
      <c r="C39" s="203">
        <v>2000060127114</v>
      </c>
      <c r="D39" s="205">
        <v>933</v>
      </c>
      <c r="E39" s="206">
        <v>2000060127123</v>
      </c>
      <c r="F39" s="202" t="s">
        <v>795</v>
      </c>
      <c r="G39" s="209">
        <v>0</v>
      </c>
      <c r="H39" s="210">
        <v>249.18</v>
      </c>
      <c r="I39" s="210">
        <v>2.87</v>
      </c>
      <c r="J39" s="210">
        <v>2.87</v>
      </c>
      <c r="K39" s="211">
        <v>0</v>
      </c>
      <c r="L39" s="212">
        <v>249.18</v>
      </c>
      <c r="M39" s="212">
        <v>0.05</v>
      </c>
      <c r="N39" s="212">
        <v>0.05</v>
      </c>
      <c r="O39" s="208"/>
    </row>
    <row r="40" spans="1:15" ht="22.5" customHeight="1" x14ac:dyDescent="0.25">
      <c r="A40" s="36" t="s">
        <v>796</v>
      </c>
      <c r="B40" s="204">
        <v>899</v>
      </c>
      <c r="C40" s="203">
        <v>2000060138082</v>
      </c>
      <c r="D40" s="205">
        <v>935</v>
      </c>
      <c r="E40" s="206">
        <v>2000060138091</v>
      </c>
      <c r="F40" s="202" t="s">
        <v>797</v>
      </c>
      <c r="G40" s="209">
        <v>0</v>
      </c>
      <c r="H40" s="210">
        <v>7923.27</v>
      </c>
      <c r="I40" s="210">
        <v>1.0900000000000001</v>
      </c>
      <c r="J40" s="210">
        <v>1.0900000000000001</v>
      </c>
      <c r="K40" s="211">
        <v>0</v>
      </c>
      <c r="L40" s="212">
        <v>15846.53</v>
      </c>
      <c r="M40" s="212">
        <v>0.05</v>
      </c>
      <c r="N40" s="212">
        <v>0.05</v>
      </c>
      <c r="O40" s="208"/>
    </row>
    <row r="41" spans="1:15" ht="22.5" customHeight="1" x14ac:dyDescent="0.25">
      <c r="A41" s="36" t="s">
        <v>779</v>
      </c>
      <c r="B41" s="204">
        <v>897</v>
      </c>
      <c r="C41" s="203">
        <v>2000056872582</v>
      </c>
      <c r="D41" s="205">
        <v>933</v>
      </c>
      <c r="E41" s="206">
        <v>2000056872607</v>
      </c>
      <c r="F41" s="202" t="s">
        <v>798</v>
      </c>
      <c r="G41" s="209">
        <v>0</v>
      </c>
      <c r="H41" s="210">
        <v>1.79</v>
      </c>
      <c r="I41" s="210">
        <v>1.33</v>
      </c>
      <c r="J41" s="210">
        <v>1.33</v>
      </c>
      <c r="K41" s="211">
        <v>0</v>
      </c>
      <c r="L41" s="212">
        <v>141.93</v>
      </c>
      <c r="M41" s="212">
        <v>0.05</v>
      </c>
      <c r="N41" s="212">
        <v>0.05</v>
      </c>
      <c r="O41" s="208"/>
    </row>
    <row r="42" spans="1:15" ht="22.5" customHeight="1" x14ac:dyDescent="0.25">
      <c r="A42" s="36" t="s">
        <v>779</v>
      </c>
      <c r="B42" s="204">
        <v>897</v>
      </c>
      <c r="C42" s="203">
        <v>2000060045056</v>
      </c>
      <c r="D42" s="205">
        <v>933</v>
      </c>
      <c r="E42" s="206">
        <v>2000060045126</v>
      </c>
      <c r="F42" s="202" t="s">
        <v>799</v>
      </c>
      <c r="G42" s="209">
        <v>0</v>
      </c>
      <c r="H42" s="210">
        <v>1.8</v>
      </c>
      <c r="I42" s="210">
        <v>1.33</v>
      </c>
      <c r="J42" s="210">
        <v>1.33</v>
      </c>
      <c r="K42" s="211">
        <v>0</v>
      </c>
      <c r="L42" s="212">
        <v>166.06</v>
      </c>
      <c r="M42" s="212">
        <v>0.05</v>
      </c>
      <c r="N42" s="212">
        <v>0.05</v>
      </c>
      <c r="O42" s="208"/>
    </row>
    <row r="43" spans="1:15" ht="22.5" customHeight="1" x14ac:dyDescent="0.25">
      <c r="A43" s="36" t="s">
        <v>800</v>
      </c>
      <c r="B43" s="204">
        <v>897</v>
      </c>
      <c r="C43" s="203">
        <v>2000060085722</v>
      </c>
      <c r="D43" s="205">
        <v>933</v>
      </c>
      <c r="E43" s="206">
        <v>2000060085731</v>
      </c>
      <c r="F43" s="202" t="s">
        <v>801</v>
      </c>
      <c r="G43" s="209">
        <v>2.19</v>
      </c>
      <c r="H43" s="210">
        <v>1327.88</v>
      </c>
      <c r="I43" s="210">
        <v>1.08</v>
      </c>
      <c r="J43" s="210">
        <v>1.08</v>
      </c>
      <c r="K43" s="211">
        <v>0</v>
      </c>
      <c r="L43" s="212">
        <v>6639.39</v>
      </c>
      <c r="M43" s="212">
        <v>0.05</v>
      </c>
      <c r="N43" s="212">
        <v>0.05</v>
      </c>
      <c r="O43" s="208"/>
    </row>
    <row r="44" spans="1:15" ht="22.5" customHeight="1" x14ac:dyDescent="0.25">
      <c r="A44" s="36" t="s">
        <v>792</v>
      </c>
      <c r="B44" s="204">
        <v>897</v>
      </c>
      <c r="C44" s="203">
        <v>2000060051333</v>
      </c>
      <c r="D44" s="205">
        <v>933</v>
      </c>
      <c r="E44" s="206">
        <v>2000060051342</v>
      </c>
      <c r="F44" s="202" t="s">
        <v>802</v>
      </c>
      <c r="G44" s="209">
        <v>0</v>
      </c>
      <c r="H44" s="210">
        <v>692.25</v>
      </c>
      <c r="I44" s="210">
        <v>0.8</v>
      </c>
      <c r="J44" s="210">
        <v>0.8</v>
      </c>
      <c r="K44" s="211">
        <v>0</v>
      </c>
      <c r="L44" s="212">
        <v>692.25</v>
      </c>
      <c r="M44" s="212">
        <v>0.05</v>
      </c>
      <c r="N44" s="212">
        <v>0.05</v>
      </c>
      <c r="O44" s="208"/>
    </row>
    <row r="45" spans="1:15" ht="22.5" customHeight="1" x14ac:dyDescent="0.25">
      <c r="A45" s="36" t="s">
        <v>779</v>
      </c>
      <c r="B45" s="204">
        <v>897</v>
      </c>
      <c r="C45" s="205" t="s">
        <v>290</v>
      </c>
      <c r="D45" s="205">
        <v>933</v>
      </c>
      <c r="E45" s="206" t="s">
        <v>290</v>
      </c>
      <c r="F45" s="202" t="s">
        <v>508</v>
      </c>
      <c r="G45" s="209">
        <v>0</v>
      </c>
      <c r="H45" s="210">
        <v>349.68</v>
      </c>
      <c r="I45" s="210">
        <v>0.52</v>
      </c>
      <c r="J45" s="210">
        <v>0.52</v>
      </c>
      <c r="K45" s="211">
        <v>0</v>
      </c>
      <c r="L45" s="212">
        <v>299.72000000000003</v>
      </c>
      <c r="M45" s="212">
        <v>0.05</v>
      </c>
      <c r="N45" s="212">
        <v>0.05</v>
      </c>
      <c r="O45" s="208"/>
    </row>
    <row r="46" spans="1:15" ht="22.5" customHeight="1" x14ac:dyDescent="0.25"/>
    <row r="47" spans="1:15" ht="27.75" customHeight="1" x14ac:dyDescent="0.25">
      <c r="A47" s="251" t="str">
        <f>Overview!B4&amp; " - Effective from "&amp;Overview!D4&amp;" - "&amp;Overview!E4&amp;" new designated EHV line loss factors"</f>
        <v>Southern Electric Power Distribution plc - Effective from 1 April 2022 - Final new designated EHV line loss factors</v>
      </c>
      <c r="B47" s="252"/>
      <c r="C47" s="252"/>
      <c r="D47" s="252"/>
      <c r="E47" s="252"/>
      <c r="F47" s="252"/>
      <c r="G47" s="252"/>
      <c r="H47" s="252"/>
      <c r="I47" s="252"/>
      <c r="J47" s="252"/>
      <c r="K47" s="252"/>
      <c r="L47" s="252"/>
      <c r="M47" s="252"/>
      <c r="N47" s="281"/>
    </row>
    <row r="48" spans="1:15" ht="61.5" customHeight="1" x14ac:dyDescent="0.25">
      <c r="A48" s="24" t="s">
        <v>777</v>
      </c>
      <c r="B48" s="24" t="s">
        <v>145</v>
      </c>
      <c r="C48" s="24" t="s">
        <v>146</v>
      </c>
      <c r="D48" s="24" t="s">
        <v>147</v>
      </c>
      <c r="E48" s="24" t="s">
        <v>148</v>
      </c>
      <c r="F48" s="61" t="s">
        <v>778</v>
      </c>
      <c r="G48" s="26" t="s">
        <v>803</v>
      </c>
      <c r="H48" s="26" t="s">
        <v>804</v>
      </c>
      <c r="I48" s="26" t="s">
        <v>805</v>
      </c>
      <c r="J48" s="26" t="s">
        <v>806</v>
      </c>
      <c r="K48" s="28" t="s">
        <v>807</v>
      </c>
      <c r="L48" s="28" t="s">
        <v>808</v>
      </c>
      <c r="M48" s="28" t="s">
        <v>809</v>
      </c>
      <c r="N48" s="28" t="s">
        <v>810</v>
      </c>
    </row>
    <row r="49" spans="1:14" ht="23.15" customHeight="1" x14ac:dyDescent="0.25">
      <c r="A49" s="36" t="s">
        <v>779</v>
      </c>
      <c r="B49" s="204">
        <v>897</v>
      </c>
      <c r="C49" s="203">
        <v>2000060019376</v>
      </c>
      <c r="D49" s="205">
        <v>933</v>
      </c>
      <c r="E49" s="206">
        <v>2000060019385</v>
      </c>
      <c r="F49" s="202" t="s">
        <v>784</v>
      </c>
      <c r="G49" s="213">
        <v>1.014</v>
      </c>
      <c r="H49" s="213">
        <v>1.0129999999999999</v>
      </c>
      <c r="I49" s="214">
        <v>1.0109999999999999</v>
      </c>
      <c r="J49" s="214">
        <v>1.01</v>
      </c>
      <c r="K49" s="215">
        <v>1.014</v>
      </c>
      <c r="L49" s="215">
        <v>1.0129999999999999</v>
      </c>
      <c r="M49" s="216">
        <v>1.0109999999999999</v>
      </c>
      <c r="N49" s="216">
        <v>1.01</v>
      </c>
    </row>
    <row r="50" spans="1:14" ht="23.15" customHeight="1" x14ac:dyDescent="0.25">
      <c r="A50" s="36" t="s">
        <v>779</v>
      </c>
      <c r="B50" s="204">
        <v>897</v>
      </c>
      <c r="C50" s="203">
        <v>2000057985393</v>
      </c>
      <c r="D50" s="205">
        <v>933</v>
      </c>
      <c r="E50" s="206">
        <v>2000057985409</v>
      </c>
      <c r="F50" s="202" t="s">
        <v>786</v>
      </c>
      <c r="G50" s="213">
        <v>1.014</v>
      </c>
      <c r="H50" s="213">
        <v>1.0129999999999999</v>
      </c>
      <c r="I50" s="214">
        <v>1.0109999999999999</v>
      </c>
      <c r="J50" s="214">
        <v>1.01</v>
      </c>
      <c r="K50" s="215">
        <v>1.014</v>
      </c>
      <c r="L50" s="215">
        <v>1.0129999999999999</v>
      </c>
      <c r="M50" s="216">
        <v>1.0109999999999999</v>
      </c>
      <c r="N50" s="216">
        <v>1.01</v>
      </c>
    </row>
    <row r="51" spans="1:14" ht="23.15" customHeight="1" x14ac:dyDescent="0.25">
      <c r="A51" s="36" t="s">
        <v>787</v>
      </c>
      <c r="B51" s="204">
        <v>897</v>
      </c>
      <c r="C51" s="203">
        <v>2000060144110</v>
      </c>
      <c r="D51" s="205">
        <v>933</v>
      </c>
      <c r="E51" s="206">
        <v>2000060144129</v>
      </c>
      <c r="F51" s="202" t="s">
        <v>788</v>
      </c>
      <c r="G51" s="213">
        <v>1.014</v>
      </c>
      <c r="H51" s="213">
        <v>1.0129999999999999</v>
      </c>
      <c r="I51" s="214">
        <v>1.0109999999999999</v>
      </c>
      <c r="J51" s="214">
        <v>1.01</v>
      </c>
      <c r="K51" s="215">
        <v>1.014</v>
      </c>
      <c r="L51" s="215">
        <v>1.0129999999999999</v>
      </c>
      <c r="M51" s="216">
        <v>1.0109999999999999</v>
      </c>
      <c r="N51" s="216">
        <v>1.01</v>
      </c>
    </row>
    <row r="52" spans="1:14" ht="22.5" customHeight="1" x14ac:dyDescent="0.25">
      <c r="A52" s="36" t="s">
        <v>789</v>
      </c>
      <c r="B52" s="204">
        <v>897</v>
      </c>
      <c r="C52" s="203" t="s">
        <v>790</v>
      </c>
      <c r="D52" s="205" t="s">
        <v>290</v>
      </c>
      <c r="E52" s="206" t="s">
        <v>290</v>
      </c>
      <c r="F52" s="202" t="s">
        <v>791</v>
      </c>
      <c r="G52" s="213">
        <v>1.014</v>
      </c>
      <c r="H52" s="213">
        <v>1.0129999999999999</v>
      </c>
      <c r="I52" s="214">
        <v>1.0109999999999999</v>
      </c>
      <c r="J52" s="214">
        <v>1.01</v>
      </c>
      <c r="K52" s="27" t="s">
        <v>290</v>
      </c>
      <c r="L52" s="27" t="s">
        <v>290</v>
      </c>
      <c r="M52" s="27" t="s">
        <v>290</v>
      </c>
      <c r="N52" s="27" t="s">
        <v>290</v>
      </c>
    </row>
    <row r="53" spans="1:14" ht="22.5" customHeight="1" x14ac:dyDescent="0.25">
      <c r="A53" s="36" t="s">
        <v>792</v>
      </c>
      <c r="B53" s="204">
        <v>897</v>
      </c>
      <c r="C53" s="203">
        <v>2000060018140</v>
      </c>
      <c r="D53" s="205">
        <v>933</v>
      </c>
      <c r="E53" s="206">
        <v>2000060018150</v>
      </c>
      <c r="F53" s="202" t="s">
        <v>793</v>
      </c>
      <c r="G53" s="213">
        <v>1.014</v>
      </c>
      <c r="H53" s="213">
        <v>1.0129999999999999</v>
      </c>
      <c r="I53" s="214">
        <v>1.0109999999999999</v>
      </c>
      <c r="J53" s="214">
        <v>1.01</v>
      </c>
      <c r="K53" s="215">
        <v>1.014</v>
      </c>
      <c r="L53" s="215">
        <v>1.0129999999999999</v>
      </c>
      <c r="M53" s="216">
        <v>1.0109999999999999</v>
      </c>
      <c r="N53" s="216">
        <v>1.01</v>
      </c>
    </row>
    <row r="54" spans="1:14" ht="22.5" customHeight="1" x14ac:dyDescent="0.25">
      <c r="A54" s="36" t="s">
        <v>794</v>
      </c>
      <c r="B54" s="204">
        <v>897</v>
      </c>
      <c r="C54" s="203">
        <v>2000060127114</v>
      </c>
      <c r="D54" s="205">
        <v>933</v>
      </c>
      <c r="E54" s="206">
        <v>2000060127123</v>
      </c>
      <c r="F54" s="202" t="s">
        <v>795</v>
      </c>
      <c r="G54" s="213">
        <v>1.014</v>
      </c>
      <c r="H54" s="213">
        <v>1.0129999999999999</v>
      </c>
      <c r="I54" s="214">
        <v>1.0109999999999999</v>
      </c>
      <c r="J54" s="214">
        <v>1.01</v>
      </c>
      <c r="K54" s="215">
        <v>1.014</v>
      </c>
      <c r="L54" s="215">
        <v>1.0129999999999999</v>
      </c>
      <c r="M54" s="216">
        <v>1.0109999999999999</v>
      </c>
      <c r="N54" s="216">
        <v>1.01</v>
      </c>
    </row>
    <row r="55" spans="1:14" ht="22.5" customHeight="1" x14ac:dyDescent="0.25">
      <c r="A55" s="36" t="s">
        <v>796</v>
      </c>
      <c r="B55" s="204">
        <v>899</v>
      </c>
      <c r="C55" s="203">
        <v>2000060138082</v>
      </c>
      <c r="D55" s="205">
        <v>935</v>
      </c>
      <c r="E55" s="206">
        <v>2000060138091</v>
      </c>
      <c r="F55" s="202" t="s">
        <v>797</v>
      </c>
      <c r="G55" s="213">
        <v>1.004</v>
      </c>
      <c r="H55" s="213">
        <v>1.004</v>
      </c>
      <c r="I55" s="214">
        <v>1.0029999999999999</v>
      </c>
      <c r="J55" s="214">
        <v>1.0029999999999999</v>
      </c>
      <c r="K55" s="215">
        <v>1.004</v>
      </c>
      <c r="L55" s="215">
        <v>1.004</v>
      </c>
      <c r="M55" s="216">
        <v>1.0029999999999999</v>
      </c>
      <c r="N55" s="216">
        <v>1.0029999999999999</v>
      </c>
    </row>
    <row r="56" spans="1:14" ht="22.5" customHeight="1" x14ac:dyDescent="0.25">
      <c r="A56" s="36" t="s">
        <v>779</v>
      </c>
      <c r="B56" s="204">
        <v>897</v>
      </c>
      <c r="C56" s="203">
        <v>2000056872582</v>
      </c>
      <c r="D56" s="205">
        <v>933</v>
      </c>
      <c r="E56" s="206">
        <v>2000056872607</v>
      </c>
      <c r="F56" s="202" t="s">
        <v>798</v>
      </c>
      <c r="G56" s="213">
        <v>1.014</v>
      </c>
      <c r="H56" s="213">
        <v>1.0129999999999999</v>
      </c>
      <c r="I56" s="214">
        <v>1.0109999999999999</v>
      </c>
      <c r="J56" s="214">
        <v>1.01</v>
      </c>
      <c r="K56" s="215">
        <v>1.014</v>
      </c>
      <c r="L56" s="215">
        <v>1.0129999999999999</v>
      </c>
      <c r="M56" s="216">
        <v>1.0109999999999999</v>
      </c>
      <c r="N56" s="216">
        <v>1.01</v>
      </c>
    </row>
    <row r="57" spans="1:14" ht="22.5" customHeight="1" x14ac:dyDescent="0.25">
      <c r="A57" s="36" t="s">
        <v>779</v>
      </c>
      <c r="B57" s="204">
        <v>897</v>
      </c>
      <c r="C57" s="203">
        <v>2000060045056</v>
      </c>
      <c r="D57" s="205">
        <v>933</v>
      </c>
      <c r="E57" s="206">
        <v>2000060045126</v>
      </c>
      <c r="F57" s="202" t="s">
        <v>799</v>
      </c>
      <c r="G57" s="213">
        <v>1.014</v>
      </c>
      <c r="H57" s="213">
        <v>1.0129999999999999</v>
      </c>
      <c r="I57" s="214">
        <v>1.0109999999999999</v>
      </c>
      <c r="J57" s="214">
        <v>1.01</v>
      </c>
      <c r="K57" s="215">
        <v>1.014</v>
      </c>
      <c r="L57" s="215">
        <v>1.0129999999999999</v>
      </c>
      <c r="M57" s="216">
        <v>1.0109999999999999</v>
      </c>
      <c r="N57" s="216">
        <v>1.01</v>
      </c>
    </row>
    <row r="58" spans="1:14" ht="22.5" customHeight="1" x14ac:dyDescent="0.25">
      <c r="A58" s="36" t="s">
        <v>800</v>
      </c>
      <c r="B58" s="204">
        <v>897</v>
      </c>
      <c r="C58" s="203">
        <v>2000060085722</v>
      </c>
      <c r="D58" s="205">
        <v>933</v>
      </c>
      <c r="E58" s="206">
        <v>2000060085731</v>
      </c>
      <c r="F58" s="202" t="s">
        <v>801</v>
      </c>
      <c r="G58" s="213">
        <v>1.014</v>
      </c>
      <c r="H58" s="213">
        <v>1.0129999999999999</v>
      </c>
      <c r="I58" s="214">
        <v>1.0109999999999999</v>
      </c>
      <c r="J58" s="214">
        <v>1.01</v>
      </c>
      <c r="K58" s="215">
        <v>1.014</v>
      </c>
      <c r="L58" s="215">
        <v>1.0129999999999999</v>
      </c>
      <c r="M58" s="216">
        <v>1.0109999999999999</v>
      </c>
      <c r="N58" s="216">
        <v>1.01</v>
      </c>
    </row>
    <row r="59" spans="1:14" ht="22.5" customHeight="1" x14ac:dyDescent="0.25">
      <c r="A59" s="36" t="s">
        <v>792</v>
      </c>
      <c r="B59" s="204">
        <v>897</v>
      </c>
      <c r="C59" s="203">
        <v>2000060051333</v>
      </c>
      <c r="D59" s="205">
        <v>933</v>
      </c>
      <c r="E59" s="206">
        <v>2000060051342</v>
      </c>
      <c r="F59" s="202" t="s">
        <v>802</v>
      </c>
      <c r="G59" s="213">
        <v>1.014</v>
      </c>
      <c r="H59" s="213">
        <v>1.0129999999999999</v>
      </c>
      <c r="I59" s="214">
        <v>1.0109999999999999</v>
      </c>
      <c r="J59" s="214">
        <v>1.01</v>
      </c>
      <c r="K59" s="215">
        <v>1.014</v>
      </c>
      <c r="L59" s="215">
        <v>1.0129999999999999</v>
      </c>
      <c r="M59" s="216">
        <v>1.0109999999999999</v>
      </c>
      <c r="N59" s="216">
        <v>1.01</v>
      </c>
    </row>
    <row r="60" spans="1:14" ht="22.5" customHeight="1" x14ac:dyDescent="0.25">
      <c r="A60" s="36" t="s">
        <v>2467</v>
      </c>
      <c r="B60" s="204">
        <v>7484</v>
      </c>
      <c r="C60" s="203">
        <v>7484</v>
      </c>
      <c r="D60" s="205">
        <v>7485</v>
      </c>
      <c r="E60" s="206">
        <v>7485</v>
      </c>
      <c r="F60" s="202" t="s">
        <v>257</v>
      </c>
      <c r="G60" s="213">
        <v>1.0209999999999999</v>
      </c>
      <c r="H60" s="213">
        <v>1.022</v>
      </c>
      <c r="I60" s="214">
        <v>1.036</v>
      </c>
      <c r="J60" s="214">
        <v>1.012</v>
      </c>
      <c r="K60" s="215">
        <v>1.022</v>
      </c>
      <c r="L60" s="215">
        <v>1.0209999999999999</v>
      </c>
      <c r="M60" s="216">
        <v>1.0249999999999999</v>
      </c>
      <c r="N60" s="216">
        <v>1.0169999999999999</v>
      </c>
    </row>
    <row r="61" spans="1:14" ht="22.5" customHeight="1" x14ac:dyDescent="0.25">
      <c r="A61" s="36" t="s">
        <v>2468</v>
      </c>
      <c r="B61" s="204">
        <v>7492</v>
      </c>
      <c r="C61" s="203">
        <v>7492</v>
      </c>
      <c r="D61" s="205">
        <v>7493</v>
      </c>
      <c r="E61" s="206">
        <v>7493</v>
      </c>
      <c r="F61" s="202" t="s">
        <v>399</v>
      </c>
      <c r="G61" s="213">
        <v>1.006</v>
      </c>
      <c r="H61" s="213">
        <v>1.0069999999999999</v>
      </c>
      <c r="I61" s="214">
        <v>1.0069999999999999</v>
      </c>
      <c r="J61" s="214">
        <v>1.008</v>
      </c>
      <c r="K61" s="215">
        <v>1.0129999999999999</v>
      </c>
      <c r="L61" s="215">
        <v>1.0129999999999999</v>
      </c>
      <c r="M61" s="216">
        <v>1.0129999999999999</v>
      </c>
      <c r="N61" s="216">
        <v>1.012</v>
      </c>
    </row>
    <row r="62" spans="1:14" ht="22.5" customHeight="1" x14ac:dyDescent="0.25">
      <c r="A62" s="36" t="s">
        <v>2468</v>
      </c>
      <c r="B62" s="204">
        <v>7490</v>
      </c>
      <c r="C62" s="203">
        <v>7490</v>
      </c>
      <c r="D62" s="205">
        <v>7491</v>
      </c>
      <c r="E62" s="206">
        <v>7491</v>
      </c>
      <c r="F62" s="202" t="s">
        <v>429</v>
      </c>
      <c r="G62" s="213">
        <v>1.0029999999999999</v>
      </c>
      <c r="H62" s="213">
        <v>1.0029999999999999</v>
      </c>
      <c r="I62" s="214">
        <v>1.0029999999999999</v>
      </c>
      <c r="J62" s="214">
        <v>1.008</v>
      </c>
      <c r="K62" s="215">
        <v>1.002</v>
      </c>
      <c r="L62" s="215">
        <v>1.002</v>
      </c>
      <c r="M62" s="216">
        <v>1.002</v>
      </c>
      <c r="N62" s="216">
        <v>1.0049999999999999</v>
      </c>
    </row>
    <row r="63" spans="1:14" ht="22.5" customHeight="1" x14ac:dyDescent="0.25">
      <c r="A63" s="36" t="s">
        <v>2468</v>
      </c>
      <c r="B63" s="204">
        <v>7496</v>
      </c>
      <c r="C63" s="203">
        <v>7496</v>
      </c>
      <c r="D63" s="205">
        <v>7497</v>
      </c>
      <c r="E63" s="206">
        <v>7497</v>
      </c>
      <c r="F63" s="202" t="s">
        <v>430</v>
      </c>
      <c r="G63" s="213">
        <v>1.004</v>
      </c>
      <c r="H63" s="213">
        <v>1.006</v>
      </c>
      <c r="I63" s="214">
        <v>1.008</v>
      </c>
      <c r="J63" s="214">
        <v>1.0029999999999999</v>
      </c>
      <c r="K63" s="215">
        <v>1.008</v>
      </c>
      <c r="L63" s="216">
        <v>1.01</v>
      </c>
      <c r="M63" s="216">
        <v>1.012</v>
      </c>
      <c r="N63" s="216">
        <v>1.0069999999999999</v>
      </c>
    </row>
    <row r="64" spans="1:14" ht="22.5" customHeight="1" x14ac:dyDescent="0.25">
      <c r="A64" s="36" t="s">
        <v>2469</v>
      </c>
      <c r="B64" s="204">
        <v>7459</v>
      </c>
      <c r="C64" s="203">
        <v>7459</v>
      </c>
      <c r="D64" s="205">
        <v>7460</v>
      </c>
      <c r="E64" s="206">
        <v>7460</v>
      </c>
      <c r="F64" s="202" t="s">
        <v>489</v>
      </c>
      <c r="G64" s="213">
        <v>1.014</v>
      </c>
      <c r="H64" s="213">
        <v>1.0129999999999999</v>
      </c>
      <c r="I64" s="214">
        <v>1.0109999999999999</v>
      </c>
      <c r="J64" s="214">
        <v>1.01</v>
      </c>
      <c r="K64" s="215">
        <v>1.014</v>
      </c>
      <c r="L64" s="215">
        <v>1.0129999999999999</v>
      </c>
      <c r="M64" s="216">
        <v>1.0109999999999999</v>
      </c>
      <c r="N64" s="216">
        <v>1.01</v>
      </c>
    </row>
  </sheetData>
  <sheetProtection formatCells="0" formatColumns="0" formatRows="0" sort="0" autoFilter="0"/>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H1:K1"/>
    <mergeCell ref="A47:N47"/>
  </mergeCells>
  <conditionalFormatting sqref="F6:F36">
    <cfRule type="duplicateValues" dxfId="11" priority="9"/>
  </conditionalFormatting>
  <conditionalFormatting sqref="F37">
    <cfRule type="duplicateValues" dxfId="10" priority="8"/>
  </conditionalFormatting>
  <conditionalFormatting sqref="F38">
    <cfRule type="duplicateValues" dxfId="9" priority="7"/>
  </conditionalFormatting>
  <conditionalFormatting sqref="F39">
    <cfRule type="duplicateValues" dxfId="8" priority="6"/>
  </conditionalFormatting>
  <conditionalFormatting sqref="F40">
    <cfRule type="duplicateValues" dxfId="7" priority="5"/>
  </conditionalFormatting>
  <conditionalFormatting sqref="F41:F42">
    <cfRule type="duplicateValues" dxfId="6" priority="4"/>
  </conditionalFormatting>
  <conditionalFormatting sqref="F43">
    <cfRule type="duplicateValues" dxfId="5" priority="3"/>
  </conditionalFormatting>
  <conditionalFormatting sqref="F44">
    <cfRule type="duplicateValues" dxfId="4" priority="2"/>
  </conditionalFormatting>
  <conditionalFormatting sqref="F45">
    <cfRule type="duplicateValues" dxfId="3" priority="1"/>
  </conditionalFormatting>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C7 E6:E7 E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election activeCell="G2" sqref="G2"/>
    </sheetView>
  </sheetViews>
  <sheetFormatPr defaultColWidth="9.1796875" defaultRowHeight="27.75" customHeight="1" x14ac:dyDescent="0.25"/>
  <cols>
    <col min="1" max="1" width="49" style="1" bestFit="1" customWidth="1"/>
    <col min="2" max="2" width="17.54296875" style="2" customWidth="1"/>
    <col min="3" max="3" width="6.81640625" style="1" customWidth="1"/>
    <col min="4" max="6" width="17.54296875" style="2" customWidth="1"/>
    <col min="7" max="16384" width="9.1796875" style="1"/>
  </cols>
  <sheetData>
    <row r="1" spans="1:6" ht="27.75" customHeight="1" x14ac:dyDescent="0.25">
      <c r="A1" s="38" t="s">
        <v>35</v>
      </c>
      <c r="B1" s="287"/>
      <c r="C1" s="287"/>
      <c r="D1" s="157"/>
      <c r="E1" s="157"/>
      <c r="F1" s="157"/>
    </row>
    <row r="2" spans="1:6" ht="35.15" customHeight="1" x14ac:dyDescent="0.25">
      <c r="A2" s="251" t="str">
        <f>Overview!B4&amp; " - Effective from "&amp;Overview!D4&amp;" - "&amp;Overview!E4&amp;" Supplier of Last Resort and Eligible Bad Debt Pass-Through Costs"</f>
        <v>Southern Electric Power Distribution plc - Effective from 1 April 2022 - Final Supplier of Last Resort and Eligible Bad Debt Pass-Through Costs</v>
      </c>
      <c r="B2" s="285"/>
      <c r="C2" s="285"/>
      <c r="D2" s="285"/>
      <c r="E2" s="285"/>
      <c r="F2" s="286"/>
    </row>
    <row r="3" spans="1:6" s="63" customFormat="1" ht="21" customHeight="1" x14ac:dyDescent="0.25">
      <c r="A3" s="158"/>
      <c r="B3" s="158"/>
      <c r="C3" s="158"/>
      <c r="D3" s="158"/>
      <c r="E3" s="158"/>
      <c r="F3" s="158"/>
    </row>
    <row r="4" spans="1:6" ht="78.75" customHeight="1" x14ac:dyDescent="0.25">
      <c r="A4" s="24" t="s">
        <v>57</v>
      </c>
      <c r="B4" s="154" t="s">
        <v>811</v>
      </c>
      <c r="C4" s="154" t="s">
        <v>59</v>
      </c>
      <c r="D4" s="154" t="s">
        <v>812</v>
      </c>
      <c r="E4" s="154" t="s">
        <v>813</v>
      </c>
      <c r="F4" s="154" t="s">
        <v>814</v>
      </c>
    </row>
    <row r="5" spans="1:6" ht="28" x14ac:dyDescent="0.25">
      <c r="A5" s="13" t="s">
        <v>68</v>
      </c>
      <c r="B5" s="32" t="s">
        <v>69</v>
      </c>
      <c r="C5" s="165" t="s">
        <v>70</v>
      </c>
      <c r="D5" s="166">
        <v>3.5848734060710381E-2</v>
      </c>
      <c r="E5" s="166">
        <v>9.3258757001000401</v>
      </c>
      <c r="F5" s="166">
        <v>5.257988880760895E-2</v>
      </c>
    </row>
    <row r="6" spans="1:6" ht="84" x14ac:dyDescent="0.25">
      <c r="A6" s="13" t="s">
        <v>75</v>
      </c>
      <c r="B6" s="32" t="s">
        <v>76</v>
      </c>
      <c r="C6" s="148" t="s">
        <v>77</v>
      </c>
      <c r="D6" s="167"/>
      <c r="E6" s="167"/>
      <c r="F6" s="166">
        <v>5.257988880760895E-2</v>
      </c>
    </row>
    <row r="7" spans="1:6" ht="84" x14ac:dyDescent="0.25">
      <c r="A7" s="13" t="s">
        <v>79</v>
      </c>
      <c r="B7" s="32" t="s">
        <v>80</v>
      </c>
      <c r="C7" s="148" t="s">
        <v>77</v>
      </c>
      <c r="D7" s="167"/>
      <c r="E7" s="167"/>
      <c r="F7" s="166">
        <v>5.257988880760895E-2</v>
      </c>
    </row>
    <row r="8" spans="1:6" ht="84" x14ac:dyDescent="0.25">
      <c r="A8" s="13" t="s">
        <v>82</v>
      </c>
      <c r="B8" s="32" t="s">
        <v>83</v>
      </c>
      <c r="C8" s="148" t="s">
        <v>77</v>
      </c>
      <c r="D8" s="167"/>
      <c r="E8" s="167"/>
      <c r="F8" s="166">
        <v>5.257988880760895E-2</v>
      </c>
    </row>
    <row r="9" spans="1:6" ht="84" x14ac:dyDescent="0.25">
      <c r="A9" s="13" t="s">
        <v>85</v>
      </c>
      <c r="B9" s="32" t="s">
        <v>86</v>
      </c>
      <c r="C9" s="148" t="s">
        <v>77</v>
      </c>
      <c r="D9" s="167"/>
      <c r="E9" s="167"/>
      <c r="F9" s="166">
        <v>5.257988880760895E-2</v>
      </c>
    </row>
    <row r="10" spans="1:6" ht="84" x14ac:dyDescent="0.25">
      <c r="A10" s="13" t="s">
        <v>88</v>
      </c>
      <c r="B10" s="32" t="s">
        <v>89</v>
      </c>
      <c r="C10" s="148" t="s">
        <v>77</v>
      </c>
      <c r="D10" s="167"/>
      <c r="E10" s="167"/>
      <c r="F10" s="166">
        <v>5.257988880760895E-2</v>
      </c>
    </row>
    <row r="11" spans="1:6" ht="27" customHeight="1" x14ac:dyDescent="0.25">
      <c r="A11" s="149" t="s">
        <v>94</v>
      </c>
      <c r="B11" s="32" t="s">
        <v>95</v>
      </c>
      <c r="C11" s="148">
        <v>0</v>
      </c>
      <c r="D11" s="167"/>
      <c r="E11" s="167"/>
      <c r="F11" s="166">
        <v>5.257988880760895E-2</v>
      </c>
    </row>
    <row r="12" spans="1:6" ht="27" customHeight="1" x14ac:dyDescent="0.25">
      <c r="A12" s="149" t="s">
        <v>96</v>
      </c>
      <c r="B12" s="32" t="s">
        <v>97</v>
      </c>
      <c r="C12" s="148">
        <v>0</v>
      </c>
      <c r="D12" s="167"/>
      <c r="E12" s="167"/>
      <c r="F12" s="166">
        <v>5.257988880760895E-2</v>
      </c>
    </row>
    <row r="13" spans="1:6" ht="27" customHeight="1" x14ac:dyDescent="0.25">
      <c r="A13" s="149" t="s">
        <v>98</v>
      </c>
      <c r="B13" s="32" t="s">
        <v>99</v>
      </c>
      <c r="C13" s="148">
        <v>0</v>
      </c>
      <c r="D13" s="167"/>
      <c r="E13" s="167"/>
      <c r="F13" s="166">
        <v>5.257988880760895E-2</v>
      </c>
    </row>
    <row r="14" spans="1:6" ht="27.75" customHeight="1" x14ac:dyDescent="0.25">
      <c r="A14" s="149" t="s">
        <v>100</v>
      </c>
      <c r="B14" s="32" t="s">
        <v>101</v>
      </c>
      <c r="C14" s="148">
        <v>0</v>
      </c>
      <c r="D14" s="167"/>
      <c r="E14" s="167"/>
      <c r="F14" s="166">
        <v>5.257988880760895E-2</v>
      </c>
    </row>
    <row r="15" spans="1:6" ht="27.75" customHeight="1" x14ac:dyDescent="0.25">
      <c r="A15" s="153" t="s">
        <v>102</v>
      </c>
      <c r="B15" s="32" t="s">
        <v>103</v>
      </c>
      <c r="C15" s="148">
        <v>0</v>
      </c>
      <c r="D15" s="167"/>
      <c r="E15" s="167"/>
      <c r="F15" s="166">
        <v>5.257988880760895E-2</v>
      </c>
    </row>
    <row r="16" spans="1:6" ht="27.75" customHeight="1" x14ac:dyDescent="0.25">
      <c r="A16" s="153" t="s">
        <v>104</v>
      </c>
      <c r="B16" s="32" t="s">
        <v>105</v>
      </c>
      <c r="C16" s="148">
        <v>0</v>
      </c>
      <c r="D16" s="167"/>
      <c r="E16" s="167"/>
      <c r="F16" s="166">
        <v>5.257988880760895E-2</v>
      </c>
    </row>
    <row r="17" spans="1:6" ht="27.75" customHeight="1" x14ac:dyDescent="0.25">
      <c r="A17" s="153" t="s">
        <v>106</v>
      </c>
      <c r="B17" s="32" t="s">
        <v>107</v>
      </c>
      <c r="C17" s="148">
        <v>0</v>
      </c>
      <c r="D17" s="167"/>
      <c r="E17" s="167"/>
      <c r="F17" s="166">
        <v>5.257988880760895E-2</v>
      </c>
    </row>
    <row r="18" spans="1:6" ht="27.75" customHeight="1" x14ac:dyDescent="0.25">
      <c r="A18" s="153" t="s">
        <v>108</v>
      </c>
      <c r="B18" s="32" t="s">
        <v>109</v>
      </c>
      <c r="C18" s="148">
        <v>0</v>
      </c>
      <c r="D18" s="167"/>
      <c r="E18" s="167"/>
      <c r="F18" s="166">
        <v>5.257988880760895E-2</v>
      </c>
    </row>
    <row r="19" spans="1:6" ht="27.75" customHeight="1" x14ac:dyDescent="0.25">
      <c r="A19" s="153" t="s">
        <v>110</v>
      </c>
      <c r="B19" s="32" t="s">
        <v>111</v>
      </c>
      <c r="C19" s="148">
        <v>0</v>
      </c>
      <c r="D19" s="167"/>
      <c r="E19" s="167"/>
      <c r="F19" s="166">
        <v>5.257988880760895E-2</v>
      </c>
    </row>
    <row r="20" spans="1:6" ht="27.75" customHeight="1" x14ac:dyDescent="0.25">
      <c r="A20" s="153" t="s">
        <v>112</v>
      </c>
      <c r="B20" s="32" t="s">
        <v>113</v>
      </c>
      <c r="C20" s="148">
        <v>0</v>
      </c>
      <c r="D20" s="167"/>
      <c r="E20" s="167"/>
      <c r="F20" s="166">
        <v>5.257988880760895E-2</v>
      </c>
    </row>
    <row r="21" spans="1:6" ht="27.75" customHeight="1" x14ac:dyDescent="0.25">
      <c r="A21" s="153" t="s">
        <v>114</v>
      </c>
      <c r="B21" s="32" t="s">
        <v>115</v>
      </c>
      <c r="C21" s="148">
        <v>0</v>
      </c>
      <c r="D21" s="167"/>
      <c r="E21" s="167"/>
      <c r="F21" s="166">
        <v>5.257988880760895E-2</v>
      </c>
    </row>
    <row r="22" spans="1:6" ht="27.75" customHeight="1" x14ac:dyDescent="0.25">
      <c r="A22" s="153" t="s">
        <v>116</v>
      </c>
      <c r="B22" s="32" t="s">
        <v>117</v>
      </c>
      <c r="C22" s="148">
        <v>0</v>
      </c>
      <c r="D22" s="167"/>
      <c r="E22" s="167"/>
      <c r="F22" s="166">
        <v>5.257988880760895E-2</v>
      </c>
    </row>
    <row r="23" spans="1:6" ht="27.75" customHeight="1" x14ac:dyDescent="0.25">
      <c r="A23" s="149" t="s">
        <v>118</v>
      </c>
      <c r="B23" s="32" t="s">
        <v>119</v>
      </c>
      <c r="C23" s="148">
        <v>0</v>
      </c>
      <c r="D23" s="167"/>
      <c r="E23" s="167"/>
      <c r="F23" s="166">
        <v>5.257988880760895E-2</v>
      </c>
    </row>
    <row r="24" spans="1:6" ht="27.75" customHeight="1" x14ac:dyDescent="0.25">
      <c r="A24" s="149" t="s">
        <v>120</v>
      </c>
      <c r="B24" s="32" t="s">
        <v>121</v>
      </c>
      <c r="C24" s="148">
        <v>0</v>
      </c>
      <c r="D24" s="167"/>
      <c r="E24" s="167"/>
      <c r="F24" s="166">
        <v>5.257988880760895E-2</v>
      </c>
    </row>
    <row r="25" spans="1:6" ht="27.75" customHeight="1" x14ac:dyDescent="0.25">
      <c r="A25" s="149" t="s">
        <v>122</v>
      </c>
      <c r="B25" s="32" t="s">
        <v>123</v>
      </c>
      <c r="C25" s="148">
        <v>0</v>
      </c>
      <c r="D25" s="167"/>
      <c r="E25" s="167"/>
      <c r="F25" s="166">
        <v>5.257988880760895E-2</v>
      </c>
    </row>
    <row r="26" spans="1:6" ht="27.75" customHeight="1" x14ac:dyDescent="0.25">
      <c r="A26" s="149" t="s">
        <v>542</v>
      </c>
      <c r="B26" s="32"/>
      <c r="C26" s="165" t="s">
        <v>70</v>
      </c>
      <c r="D26" s="166">
        <v>0.04</v>
      </c>
      <c r="E26" s="166">
        <v>9.3258757001000401</v>
      </c>
      <c r="F26" s="166">
        <v>5.257988880760895E-2</v>
      </c>
    </row>
    <row r="27" spans="1:6" ht="27.75" customHeight="1" x14ac:dyDescent="0.25">
      <c r="A27" s="149" t="s">
        <v>544</v>
      </c>
      <c r="B27" s="32"/>
      <c r="C27" s="148" t="s">
        <v>77</v>
      </c>
      <c r="D27" s="167"/>
      <c r="E27" s="167"/>
      <c r="F27" s="166">
        <v>5.257988880760895E-2</v>
      </c>
    </row>
    <row r="28" spans="1:6" ht="27.75" customHeight="1" x14ac:dyDescent="0.25">
      <c r="A28" s="149" t="s">
        <v>545</v>
      </c>
      <c r="B28" s="32"/>
      <c r="C28" s="148" t="s">
        <v>77</v>
      </c>
      <c r="D28" s="167"/>
      <c r="E28" s="167"/>
      <c r="F28" s="166">
        <v>5.257988880760895E-2</v>
      </c>
    </row>
    <row r="29" spans="1:6" ht="27.75" customHeight="1" x14ac:dyDescent="0.25">
      <c r="A29" s="149" t="s">
        <v>546</v>
      </c>
      <c r="B29" s="32"/>
      <c r="C29" s="148" t="s">
        <v>77</v>
      </c>
      <c r="D29" s="167"/>
      <c r="E29" s="167"/>
      <c r="F29" s="166">
        <v>5.257988880760895E-2</v>
      </c>
    </row>
    <row r="30" spans="1:6" ht="27.75" customHeight="1" x14ac:dyDescent="0.25">
      <c r="A30" s="149" t="s">
        <v>547</v>
      </c>
      <c r="B30" s="32"/>
      <c r="C30" s="148" t="s">
        <v>77</v>
      </c>
      <c r="D30" s="167"/>
      <c r="E30" s="167"/>
      <c r="F30" s="166">
        <v>5.257988880760895E-2</v>
      </c>
    </row>
    <row r="31" spans="1:6" ht="27.75" customHeight="1" x14ac:dyDescent="0.25">
      <c r="A31" s="149" t="s">
        <v>548</v>
      </c>
      <c r="B31" s="32"/>
      <c r="C31" s="148" t="s">
        <v>77</v>
      </c>
      <c r="D31" s="167"/>
      <c r="E31" s="167"/>
      <c r="F31" s="166">
        <v>5.257988880760895E-2</v>
      </c>
    </row>
    <row r="32" spans="1:6" ht="27.75" customHeight="1" x14ac:dyDescent="0.25">
      <c r="A32" s="149" t="s">
        <v>550</v>
      </c>
      <c r="B32" s="32"/>
      <c r="C32" s="148">
        <v>0</v>
      </c>
      <c r="D32" s="167"/>
      <c r="E32" s="167"/>
      <c r="F32" s="166">
        <v>5.257988880760895E-2</v>
      </c>
    </row>
    <row r="33" spans="1:6" ht="27.75" customHeight="1" x14ac:dyDescent="0.25">
      <c r="A33" s="149" t="s">
        <v>551</v>
      </c>
      <c r="B33" s="32"/>
      <c r="C33" s="148">
        <v>0</v>
      </c>
      <c r="D33" s="167"/>
      <c r="E33" s="167"/>
      <c r="F33" s="166">
        <v>5.257988880760895E-2</v>
      </c>
    </row>
    <row r="34" spans="1:6" ht="27.75" customHeight="1" x14ac:dyDescent="0.25">
      <c r="A34" s="149" t="s">
        <v>552</v>
      </c>
      <c r="B34" s="32"/>
      <c r="C34" s="148">
        <v>0</v>
      </c>
      <c r="D34" s="167"/>
      <c r="E34" s="167"/>
      <c r="F34" s="166">
        <v>5.257988880760895E-2</v>
      </c>
    </row>
    <row r="35" spans="1:6" ht="27.75" customHeight="1" x14ac:dyDescent="0.25">
      <c r="A35" s="149" t="s">
        <v>553</v>
      </c>
      <c r="B35" s="32"/>
      <c r="C35" s="148">
        <v>0</v>
      </c>
      <c r="D35" s="167"/>
      <c r="E35" s="167"/>
      <c r="F35" s="166">
        <v>5.257988880760895E-2</v>
      </c>
    </row>
    <row r="36" spans="1:6" ht="27.75" customHeight="1" x14ac:dyDescent="0.25">
      <c r="A36" s="149" t="s">
        <v>554</v>
      </c>
      <c r="B36" s="32"/>
      <c r="C36" s="148">
        <v>0</v>
      </c>
      <c r="D36" s="167"/>
      <c r="E36" s="167"/>
      <c r="F36" s="166">
        <v>5.257988880760895E-2</v>
      </c>
    </row>
    <row r="37" spans="1:6" ht="27.75" customHeight="1" x14ac:dyDescent="0.25">
      <c r="A37" s="153" t="s">
        <v>558</v>
      </c>
      <c r="B37" s="32"/>
      <c r="C37" s="165" t="s">
        <v>70</v>
      </c>
      <c r="D37" s="166">
        <v>0.04</v>
      </c>
      <c r="E37" s="166">
        <v>9.3258757001000401</v>
      </c>
      <c r="F37" s="166">
        <v>5.257988880760895E-2</v>
      </c>
    </row>
    <row r="38" spans="1:6" ht="27.75" customHeight="1" x14ac:dyDescent="0.25">
      <c r="A38" s="149" t="s">
        <v>560</v>
      </c>
      <c r="B38" s="32"/>
      <c r="C38" s="148" t="s">
        <v>77</v>
      </c>
      <c r="D38" s="167"/>
      <c r="E38" s="167"/>
      <c r="F38" s="166">
        <v>5.257988880760895E-2</v>
      </c>
    </row>
    <row r="39" spans="1:6" ht="27.75" customHeight="1" x14ac:dyDescent="0.25">
      <c r="A39" s="149" t="s">
        <v>561</v>
      </c>
      <c r="B39" s="32"/>
      <c r="C39" s="148" t="s">
        <v>77</v>
      </c>
      <c r="D39" s="167"/>
      <c r="E39" s="167"/>
      <c r="F39" s="166">
        <v>5.257988880760895E-2</v>
      </c>
    </row>
    <row r="40" spans="1:6" ht="27.75" customHeight="1" x14ac:dyDescent="0.25">
      <c r="A40" s="149" t="s">
        <v>562</v>
      </c>
      <c r="B40" s="32"/>
      <c r="C40" s="148" t="s">
        <v>77</v>
      </c>
      <c r="D40" s="167"/>
      <c r="E40" s="167"/>
      <c r="F40" s="166">
        <v>5.257988880760895E-2</v>
      </c>
    </row>
    <row r="41" spans="1:6" ht="27.75" customHeight="1" x14ac:dyDescent="0.25">
      <c r="A41" s="149" t="s">
        <v>563</v>
      </c>
      <c r="B41" s="32"/>
      <c r="C41" s="148" t="s">
        <v>77</v>
      </c>
      <c r="D41" s="167"/>
      <c r="E41" s="167"/>
      <c r="F41" s="166">
        <v>5.257988880760895E-2</v>
      </c>
    </row>
    <row r="42" spans="1:6" ht="27.75" customHeight="1" x14ac:dyDescent="0.25">
      <c r="A42" s="149" t="s">
        <v>564</v>
      </c>
      <c r="B42" s="32"/>
      <c r="C42" s="148" t="s">
        <v>77</v>
      </c>
      <c r="D42" s="167"/>
      <c r="E42" s="167"/>
      <c r="F42" s="166">
        <v>5.257988880760895E-2</v>
      </c>
    </row>
    <row r="43" spans="1:6" ht="27.75" customHeight="1" x14ac:dyDescent="0.25">
      <c r="A43" s="149" t="s">
        <v>566</v>
      </c>
      <c r="B43" s="32"/>
      <c r="C43" s="148">
        <v>0</v>
      </c>
      <c r="D43" s="167"/>
      <c r="E43" s="167"/>
      <c r="F43" s="166">
        <v>5.257988880760895E-2</v>
      </c>
    </row>
    <row r="44" spans="1:6" ht="27.75" customHeight="1" x14ac:dyDescent="0.25">
      <c r="A44" s="149" t="s">
        <v>567</v>
      </c>
      <c r="B44" s="32"/>
      <c r="C44" s="148">
        <v>0</v>
      </c>
      <c r="D44" s="167"/>
      <c r="E44" s="167"/>
      <c r="F44" s="166">
        <v>5.257988880760895E-2</v>
      </c>
    </row>
    <row r="45" spans="1:6" ht="27.75" customHeight="1" x14ac:dyDescent="0.25">
      <c r="A45" s="149" t="s">
        <v>568</v>
      </c>
      <c r="B45" s="32"/>
      <c r="C45" s="148">
        <v>0</v>
      </c>
      <c r="D45" s="167"/>
      <c r="E45" s="167"/>
      <c r="F45" s="166">
        <v>5.257988880760895E-2</v>
      </c>
    </row>
    <row r="46" spans="1:6" ht="27.75" customHeight="1" x14ac:dyDescent="0.25">
      <c r="A46" s="149" t="s">
        <v>569</v>
      </c>
      <c r="B46" s="32"/>
      <c r="C46" s="148">
        <v>0</v>
      </c>
      <c r="D46" s="167"/>
      <c r="E46" s="167"/>
      <c r="F46" s="166">
        <v>5.257988880760895E-2</v>
      </c>
    </row>
    <row r="47" spans="1:6" ht="27.75" customHeight="1" x14ac:dyDescent="0.25">
      <c r="A47" s="149" t="s">
        <v>570</v>
      </c>
      <c r="B47" s="32"/>
      <c r="C47" s="148">
        <v>0</v>
      </c>
      <c r="D47" s="167"/>
      <c r="E47" s="167"/>
      <c r="F47" s="166">
        <v>5.257988880760895E-2</v>
      </c>
    </row>
    <row r="48" spans="1:6" ht="27.75" customHeight="1" x14ac:dyDescent="0.25">
      <c r="A48" s="149" t="s">
        <v>571</v>
      </c>
      <c r="B48" s="32"/>
      <c r="C48" s="148">
        <v>0</v>
      </c>
      <c r="D48" s="167"/>
      <c r="E48" s="167"/>
      <c r="F48" s="166">
        <v>5.257988880760895E-2</v>
      </c>
    </row>
    <row r="49" spans="1:6" ht="27.75" customHeight="1" x14ac:dyDescent="0.25">
      <c r="A49" s="149" t="s">
        <v>572</v>
      </c>
      <c r="B49" s="32"/>
      <c r="C49" s="148">
        <v>0</v>
      </c>
      <c r="D49" s="167"/>
      <c r="E49" s="167"/>
      <c r="F49" s="166">
        <v>5.257988880760895E-2</v>
      </c>
    </row>
    <row r="50" spans="1:6" ht="27.75" customHeight="1" x14ac:dyDescent="0.25">
      <c r="A50" s="149" t="s">
        <v>573</v>
      </c>
      <c r="B50" s="32"/>
      <c r="C50" s="148">
        <v>0</v>
      </c>
      <c r="D50" s="167"/>
      <c r="E50" s="167"/>
      <c r="F50" s="166">
        <v>5.257988880760895E-2</v>
      </c>
    </row>
    <row r="51" spans="1:6" ht="27.75" customHeight="1" x14ac:dyDescent="0.25">
      <c r="A51" s="149" t="s">
        <v>574</v>
      </c>
      <c r="B51" s="32"/>
      <c r="C51" s="148">
        <v>0</v>
      </c>
      <c r="D51" s="167"/>
      <c r="E51" s="167"/>
      <c r="F51" s="166">
        <v>5.257988880760895E-2</v>
      </c>
    </row>
    <row r="52" spans="1:6" ht="27.75" customHeight="1" x14ac:dyDescent="0.25">
      <c r="A52" s="149" t="s">
        <v>575</v>
      </c>
      <c r="B52" s="32"/>
      <c r="C52" s="148">
        <v>0</v>
      </c>
      <c r="D52" s="167"/>
      <c r="E52" s="167"/>
      <c r="F52" s="166">
        <v>5.257988880760895E-2</v>
      </c>
    </row>
    <row r="53" spans="1:6" ht="27.75" customHeight="1" x14ac:dyDescent="0.25">
      <c r="A53" s="149" t="s">
        <v>576</v>
      </c>
      <c r="B53" s="32"/>
      <c r="C53" s="148">
        <v>0</v>
      </c>
      <c r="D53" s="167"/>
      <c r="E53" s="167"/>
      <c r="F53" s="166">
        <v>5.257988880760895E-2</v>
      </c>
    </row>
    <row r="54" spans="1:6" ht="27.75" customHeight="1" x14ac:dyDescent="0.25">
      <c r="A54" s="149" t="s">
        <v>577</v>
      </c>
      <c r="B54" s="32"/>
      <c r="C54" s="148">
        <v>0</v>
      </c>
      <c r="D54" s="167"/>
      <c r="E54" s="167"/>
      <c r="F54" s="166">
        <v>5.257988880760895E-2</v>
      </c>
    </row>
    <row r="55" spans="1:6" ht="27.75" customHeight="1" x14ac:dyDescent="0.25">
      <c r="A55" s="149" t="s">
        <v>578</v>
      </c>
      <c r="B55" s="32"/>
      <c r="C55" s="148">
        <v>0</v>
      </c>
      <c r="D55" s="167"/>
      <c r="E55" s="167"/>
      <c r="F55" s="166">
        <v>5.257988880760895E-2</v>
      </c>
    </row>
    <row r="56" spans="1:6" ht="27.75" customHeight="1" x14ac:dyDescent="0.25">
      <c r="A56" s="149" t="s">
        <v>579</v>
      </c>
      <c r="B56" s="32"/>
      <c r="C56" s="148">
        <v>0</v>
      </c>
      <c r="D56" s="167"/>
      <c r="E56" s="167"/>
      <c r="F56" s="166">
        <v>5.257988880760895E-2</v>
      </c>
    </row>
    <row r="57" spans="1:6" ht="27.75" customHeight="1" x14ac:dyDescent="0.25">
      <c r="A57" s="149" t="s">
        <v>580</v>
      </c>
      <c r="B57" s="32"/>
      <c r="C57" s="148">
        <v>0</v>
      </c>
      <c r="D57" s="167"/>
      <c r="E57" s="167"/>
      <c r="F57" s="166">
        <v>5.257988880760895E-2</v>
      </c>
    </row>
    <row r="58" spans="1:6" ht="27.75" customHeight="1" x14ac:dyDescent="0.25">
      <c r="A58" s="149" t="s">
        <v>587</v>
      </c>
      <c r="B58" s="32"/>
      <c r="C58" s="165" t="s">
        <v>70</v>
      </c>
      <c r="D58" s="166">
        <v>0.04</v>
      </c>
      <c r="E58" s="166">
        <v>9.3258757001000401</v>
      </c>
      <c r="F58" s="166">
        <v>5.257988880760895E-2</v>
      </c>
    </row>
    <row r="59" spans="1:6" ht="27.75" customHeight="1" x14ac:dyDescent="0.25">
      <c r="A59" s="149" t="s">
        <v>589</v>
      </c>
      <c r="B59" s="32"/>
      <c r="C59" s="148" t="s">
        <v>77</v>
      </c>
      <c r="D59" s="167"/>
      <c r="E59" s="167"/>
      <c r="F59" s="166">
        <v>5.257988880760895E-2</v>
      </c>
    </row>
    <row r="60" spans="1:6" ht="27.75" customHeight="1" x14ac:dyDescent="0.25">
      <c r="A60" s="149" t="s">
        <v>590</v>
      </c>
      <c r="B60" s="32"/>
      <c r="C60" s="148" t="s">
        <v>77</v>
      </c>
      <c r="D60" s="167"/>
      <c r="E60" s="167"/>
      <c r="F60" s="166">
        <v>5.257988880760895E-2</v>
      </c>
    </row>
    <row r="61" spans="1:6" ht="27.75" customHeight="1" x14ac:dyDescent="0.25">
      <c r="A61" s="149" t="s">
        <v>591</v>
      </c>
      <c r="B61" s="32"/>
      <c r="C61" s="148" t="s">
        <v>77</v>
      </c>
      <c r="D61" s="167"/>
      <c r="E61" s="167"/>
      <c r="F61" s="166">
        <v>5.257988880760895E-2</v>
      </c>
    </row>
    <row r="62" spans="1:6" ht="27.75" customHeight="1" x14ac:dyDescent="0.25">
      <c r="A62" s="149" t="s">
        <v>592</v>
      </c>
      <c r="B62" s="32"/>
      <c r="C62" s="148" t="s">
        <v>77</v>
      </c>
      <c r="D62" s="167"/>
      <c r="E62" s="167"/>
      <c r="F62" s="166">
        <v>5.257988880760895E-2</v>
      </c>
    </row>
    <row r="63" spans="1:6" ht="27.75" customHeight="1" x14ac:dyDescent="0.25">
      <c r="A63" s="149" t="s">
        <v>593</v>
      </c>
      <c r="B63" s="32"/>
      <c r="C63" s="148" t="s">
        <v>77</v>
      </c>
      <c r="D63" s="167"/>
      <c r="E63" s="167"/>
      <c r="F63" s="166">
        <v>5.257988880760895E-2</v>
      </c>
    </row>
    <row r="64" spans="1:6" ht="27.75" customHeight="1" x14ac:dyDescent="0.25">
      <c r="A64" s="149" t="s">
        <v>595</v>
      </c>
      <c r="B64" s="32"/>
      <c r="C64" s="148">
        <v>0</v>
      </c>
      <c r="D64" s="167"/>
      <c r="E64" s="167"/>
      <c r="F64" s="166">
        <v>5.257988880760895E-2</v>
      </c>
    </row>
    <row r="65" spans="1:6" ht="27.75" customHeight="1" x14ac:dyDescent="0.25">
      <c r="A65" s="149" t="s">
        <v>596</v>
      </c>
      <c r="B65" s="32"/>
      <c r="C65" s="148">
        <v>0</v>
      </c>
      <c r="D65" s="167"/>
      <c r="E65" s="167"/>
      <c r="F65" s="166">
        <v>5.257988880760895E-2</v>
      </c>
    </row>
    <row r="66" spans="1:6" ht="27.75" customHeight="1" x14ac:dyDescent="0.25">
      <c r="A66" s="149" t="s">
        <v>597</v>
      </c>
      <c r="B66" s="32"/>
      <c r="C66" s="148">
        <v>0</v>
      </c>
      <c r="D66" s="167"/>
      <c r="E66" s="167"/>
      <c r="F66" s="166">
        <v>5.257988880760895E-2</v>
      </c>
    </row>
    <row r="67" spans="1:6" ht="27.75" customHeight="1" x14ac:dyDescent="0.25">
      <c r="A67" s="149" t="s">
        <v>598</v>
      </c>
      <c r="B67" s="32"/>
      <c r="C67" s="148">
        <v>0</v>
      </c>
      <c r="D67" s="167"/>
      <c r="E67" s="167"/>
      <c r="F67" s="166">
        <v>5.257988880760895E-2</v>
      </c>
    </row>
    <row r="68" spans="1:6" ht="27.75" customHeight="1" x14ac:dyDescent="0.25">
      <c r="A68" s="149" t="s">
        <v>599</v>
      </c>
      <c r="B68" s="32"/>
      <c r="C68" s="148">
        <v>0</v>
      </c>
      <c r="D68" s="167"/>
      <c r="E68" s="167"/>
      <c r="F68" s="166">
        <v>5.257988880760895E-2</v>
      </c>
    </row>
    <row r="69" spans="1:6" ht="27.75" customHeight="1" x14ac:dyDescent="0.25">
      <c r="A69" s="149" t="s">
        <v>600</v>
      </c>
      <c r="B69" s="32"/>
      <c r="C69" s="148">
        <v>0</v>
      </c>
      <c r="D69" s="167"/>
      <c r="E69" s="167"/>
      <c r="F69" s="166">
        <v>5.257988880760895E-2</v>
      </c>
    </row>
    <row r="70" spans="1:6" ht="27.75" customHeight="1" x14ac:dyDescent="0.25">
      <c r="A70" s="149" t="s">
        <v>601</v>
      </c>
      <c r="B70" s="32"/>
      <c r="C70" s="148">
        <v>0</v>
      </c>
      <c r="D70" s="167"/>
      <c r="E70" s="167"/>
      <c r="F70" s="166">
        <v>5.257988880760895E-2</v>
      </c>
    </row>
    <row r="71" spans="1:6" ht="27.75" customHeight="1" x14ac:dyDescent="0.25">
      <c r="A71" s="149" t="s">
        <v>602</v>
      </c>
      <c r="B71" s="32"/>
      <c r="C71" s="148">
        <v>0</v>
      </c>
      <c r="D71" s="167"/>
      <c r="E71" s="167"/>
      <c r="F71" s="166">
        <v>5.257988880760895E-2</v>
      </c>
    </row>
    <row r="72" spans="1:6" ht="27.75" customHeight="1" x14ac:dyDescent="0.25">
      <c r="A72" s="149" t="s">
        <v>603</v>
      </c>
      <c r="B72" s="32"/>
      <c r="C72" s="148">
        <v>0</v>
      </c>
      <c r="D72" s="167"/>
      <c r="E72" s="167"/>
      <c r="F72" s="166">
        <v>5.257988880760895E-2</v>
      </c>
    </row>
    <row r="73" spans="1:6" ht="27.75" customHeight="1" x14ac:dyDescent="0.25">
      <c r="A73" s="149" t="s">
        <v>604</v>
      </c>
      <c r="B73" s="32"/>
      <c r="C73" s="148">
        <v>0</v>
      </c>
      <c r="D73" s="167"/>
      <c r="E73" s="167"/>
      <c r="F73" s="166">
        <v>5.257988880760895E-2</v>
      </c>
    </row>
    <row r="74" spans="1:6" ht="27.75" customHeight="1" x14ac:dyDescent="0.25">
      <c r="A74" s="149" t="s">
        <v>605</v>
      </c>
      <c r="B74" s="32"/>
      <c r="C74" s="148">
        <v>0</v>
      </c>
      <c r="D74" s="167"/>
      <c r="E74" s="167"/>
      <c r="F74" s="166">
        <v>5.257988880760895E-2</v>
      </c>
    </row>
    <row r="75" spans="1:6" ht="27.75" customHeight="1" x14ac:dyDescent="0.25">
      <c r="A75" s="149" t="s">
        <v>606</v>
      </c>
      <c r="B75" s="32"/>
      <c r="C75" s="148">
        <v>0</v>
      </c>
      <c r="D75" s="167"/>
      <c r="E75" s="167"/>
      <c r="F75" s="166">
        <v>5.257988880760895E-2</v>
      </c>
    </row>
    <row r="76" spans="1:6" ht="27.75" customHeight="1" x14ac:dyDescent="0.25">
      <c r="A76" s="149" t="s">
        <v>607</v>
      </c>
      <c r="B76" s="32"/>
      <c r="C76" s="148">
        <v>0</v>
      </c>
      <c r="D76" s="167"/>
      <c r="E76" s="167"/>
      <c r="F76" s="166">
        <v>5.257988880760895E-2</v>
      </c>
    </row>
    <row r="77" spans="1:6" ht="27.75" customHeight="1" x14ac:dyDescent="0.25">
      <c r="A77" s="149" t="s">
        <v>608</v>
      </c>
      <c r="B77" s="32"/>
      <c r="C77" s="148">
        <v>0</v>
      </c>
      <c r="D77" s="167"/>
      <c r="E77" s="167"/>
      <c r="F77" s="166">
        <v>5.257988880760895E-2</v>
      </c>
    </row>
    <row r="78" spans="1:6" ht="27.75" customHeight="1" x14ac:dyDescent="0.25">
      <c r="A78" s="149" t="s">
        <v>609</v>
      </c>
      <c r="B78" s="32"/>
      <c r="C78" s="148">
        <v>0</v>
      </c>
      <c r="D78" s="167"/>
      <c r="E78" s="167"/>
      <c r="F78" s="166">
        <v>5.257988880760895E-2</v>
      </c>
    </row>
    <row r="79" spans="1:6" ht="27.75" customHeight="1" x14ac:dyDescent="0.25">
      <c r="A79" s="149" t="s">
        <v>616</v>
      </c>
      <c r="B79" s="32"/>
      <c r="C79" s="165" t="s">
        <v>70</v>
      </c>
      <c r="D79" s="166">
        <v>0.04</v>
      </c>
      <c r="E79" s="166">
        <v>9.3258757001000401</v>
      </c>
      <c r="F79" s="166">
        <v>5.257988880760895E-2</v>
      </c>
    </row>
    <row r="80" spans="1:6" ht="27.75" customHeight="1" x14ac:dyDescent="0.25">
      <c r="A80" s="149" t="s">
        <v>618</v>
      </c>
      <c r="B80" s="32"/>
      <c r="C80" s="148" t="s">
        <v>77</v>
      </c>
      <c r="D80" s="167"/>
      <c r="E80" s="167"/>
      <c r="F80" s="166">
        <v>5.257988880760895E-2</v>
      </c>
    </row>
    <row r="81" spans="1:6" ht="27.75" customHeight="1" x14ac:dyDescent="0.25">
      <c r="A81" s="149" t="s">
        <v>619</v>
      </c>
      <c r="B81" s="32"/>
      <c r="C81" s="148" t="s">
        <v>77</v>
      </c>
      <c r="D81" s="167"/>
      <c r="E81" s="167"/>
      <c r="F81" s="166">
        <v>5.257988880760895E-2</v>
      </c>
    </row>
    <row r="82" spans="1:6" ht="27.75" customHeight="1" x14ac:dyDescent="0.25">
      <c r="A82" s="149" t="s">
        <v>620</v>
      </c>
      <c r="B82" s="32"/>
      <c r="C82" s="148" t="s">
        <v>77</v>
      </c>
      <c r="D82" s="167"/>
      <c r="E82" s="167"/>
      <c r="F82" s="166">
        <v>5.257988880760895E-2</v>
      </c>
    </row>
    <row r="83" spans="1:6" ht="27.75" customHeight="1" x14ac:dyDescent="0.25">
      <c r="A83" s="149" t="s">
        <v>621</v>
      </c>
      <c r="B83" s="32"/>
      <c r="C83" s="148" t="s">
        <v>77</v>
      </c>
      <c r="D83" s="167"/>
      <c r="E83" s="167"/>
      <c r="F83" s="166">
        <v>5.257988880760895E-2</v>
      </c>
    </row>
    <row r="84" spans="1:6" ht="27.75" customHeight="1" x14ac:dyDescent="0.25">
      <c r="A84" s="149" t="s">
        <v>622</v>
      </c>
      <c r="B84" s="32"/>
      <c r="C84" s="148" t="s">
        <v>77</v>
      </c>
      <c r="D84" s="167"/>
      <c r="E84" s="167"/>
      <c r="F84" s="166">
        <v>5.257988880760895E-2</v>
      </c>
    </row>
    <row r="85" spans="1:6" ht="27.75" customHeight="1" x14ac:dyDescent="0.25">
      <c r="A85" s="149" t="s">
        <v>624</v>
      </c>
      <c r="B85" s="32"/>
      <c r="C85" s="148">
        <v>0</v>
      </c>
      <c r="D85" s="167"/>
      <c r="E85" s="167"/>
      <c r="F85" s="166">
        <v>5.257988880760895E-2</v>
      </c>
    </row>
    <row r="86" spans="1:6" ht="27.75" customHeight="1" x14ac:dyDescent="0.25">
      <c r="A86" s="149" t="s">
        <v>625</v>
      </c>
      <c r="B86" s="32"/>
      <c r="C86" s="148">
        <v>0</v>
      </c>
      <c r="D86" s="167"/>
      <c r="E86" s="167"/>
      <c r="F86" s="166">
        <v>5.257988880760895E-2</v>
      </c>
    </row>
    <row r="87" spans="1:6" ht="27.75" customHeight="1" x14ac:dyDescent="0.25">
      <c r="A87" s="149" t="s">
        <v>626</v>
      </c>
      <c r="B87" s="32"/>
      <c r="C87" s="148">
        <v>0</v>
      </c>
      <c r="D87" s="167"/>
      <c r="E87" s="167"/>
      <c r="F87" s="166">
        <v>5.257988880760895E-2</v>
      </c>
    </row>
    <row r="88" spans="1:6" ht="27.75" customHeight="1" x14ac:dyDescent="0.25">
      <c r="A88" s="149" t="s">
        <v>627</v>
      </c>
      <c r="B88" s="32"/>
      <c r="C88" s="148">
        <v>0</v>
      </c>
      <c r="D88" s="167"/>
      <c r="E88" s="167"/>
      <c r="F88" s="166">
        <v>5.257988880760895E-2</v>
      </c>
    </row>
    <row r="89" spans="1:6" ht="27.75" customHeight="1" x14ac:dyDescent="0.25">
      <c r="A89" s="149" t="s">
        <v>628</v>
      </c>
      <c r="B89" s="32"/>
      <c r="C89" s="148">
        <v>0</v>
      </c>
      <c r="D89" s="167"/>
      <c r="E89" s="167"/>
      <c r="F89" s="166">
        <v>5.257988880760895E-2</v>
      </c>
    </row>
    <row r="90" spans="1:6" ht="27.75" customHeight="1" x14ac:dyDescent="0.25">
      <c r="A90" s="149" t="s">
        <v>629</v>
      </c>
      <c r="B90" s="32"/>
      <c r="C90" s="148">
        <v>0</v>
      </c>
      <c r="D90" s="167"/>
      <c r="E90" s="167"/>
      <c r="F90" s="166">
        <v>5.257988880760895E-2</v>
      </c>
    </row>
    <row r="91" spans="1:6" ht="27.75" customHeight="1" x14ac:dyDescent="0.25">
      <c r="A91" s="149" t="s">
        <v>630</v>
      </c>
      <c r="B91" s="32"/>
      <c r="C91" s="148">
        <v>0</v>
      </c>
      <c r="D91" s="167"/>
      <c r="E91" s="167"/>
      <c r="F91" s="166">
        <v>5.257988880760895E-2</v>
      </c>
    </row>
    <row r="92" spans="1:6" ht="27.75" customHeight="1" x14ac:dyDescent="0.25">
      <c r="A92" s="149" t="s">
        <v>631</v>
      </c>
      <c r="B92" s="32"/>
      <c r="C92" s="148">
        <v>0</v>
      </c>
      <c r="D92" s="167"/>
      <c r="E92" s="167"/>
      <c r="F92" s="166">
        <v>5.257988880760895E-2</v>
      </c>
    </row>
    <row r="93" spans="1:6" ht="27.75" customHeight="1" x14ac:dyDescent="0.25">
      <c r="A93" s="149" t="s">
        <v>632</v>
      </c>
      <c r="B93" s="32"/>
      <c r="C93" s="148">
        <v>0</v>
      </c>
      <c r="D93" s="167"/>
      <c r="E93" s="167"/>
      <c r="F93" s="166">
        <v>5.257988880760895E-2</v>
      </c>
    </row>
    <row r="94" spans="1:6" ht="27.75" customHeight="1" x14ac:dyDescent="0.25">
      <c r="A94" s="149" t="s">
        <v>633</v>
      </c>
      <c r="B94" s="32"/>
      <c r="C94" s="148">
        <v>0</v>
      </c>
      <c r="D94" s="167"/>
      <c r="E94" s="167"/>
      <c r="F94" s="166">
        <v>5.257988880760895E-2</v>
      </c>
    </row>
    <row r="95" spans="1:6" ht="27.75" customHeight="1" x14ac:dyDescent="0.25">
      <c r="A95" s="149" t="s">
        <v>634</v>
      </c>
      <c r="B95" s="32"/>
      <c r="C95" s="148">
        <v>0</v>
      </c>
      <c r="D95" s="167"/>
      <c r="E95" s="167"/>
      <c r="F95" s="166">
        <v>5.257988880760895E-2</v>
      </c>
    </row>
    <row r="96" spans="1:6" ht="27.75" customHeight="1" x14ac:dyDescent="0.25">
      <c r="A96" s="149" t="s">
        <v>635</v>
      </c>
      <c r="B96" s="32"/>
      <c r="C96" s="148">
        <v>0</v>
      </c>
      <c r="D96" s="167"/>
      <c r="E96" s="167"/>
      <c r="F96" s="166">
        <v>5.257988880760895E-2</v>
      </c>
    </row>
    <row r="97" spans="1:6" ht="27.75" customHeight="1" x14ac:dyDescent="0.25">
      <c r="A97" s="149" t="s">
        <v>636</v>
      </c>
      <c r="B97" s="32"/>
      <c r="C97" s="148">
        <v>0</v>
      </c>
      <c r="D97" s="167"/>
      <c r="E97" s="167"/>
      <c r="F97" s="166">
        <v>5.257988880760895E-2</v>
      </c>
    </row>
    <row r="98" spans="1:6" ht="27.75" customHeight="1" x14ac:dyDescent="0.25">
      <c r="A98" s="149" t="s">
        <v>637</v>
      </c>
      <c r="B98" s="32"/>
      <c r="C98" s="148">
        <v>0</v>
      </c>
      <c r="D98" s="167"/>
      <c r="E98" s="167"/>
      <c r="F98" s="166">
        <v>5.257988880760895E-2</v>
      </c>
    </row>
    <row r="99" spans="1:6" ht="27.75" customHeight="1" x14ac:dyDescent="0.25">
      <c r="A99" s="149" t="s">
        <v>638</v>
      </c>
      <c r="B99" s="32"/>
      <c r="C99" s="148">
        <v>0</v>
      </c>
      <c r="D99" s="167"/>
      <c r="E99" s="167"/>
      <c r="F99" s="166">
        <v>5.257988880760895E-2</v>
      </c>
    </row>
    <row r="100" spans="1:6" ht="27.75" customHeight="1" x14ac:dyDescent="0.25">
      <c r="A100" s="149" t="s">
        <v>645</v>
      </c>
      <c r="B100" s="32"/>
      <c r="C100" s="165" t="s">
        <v>70</v>
      </c>
      <c r="D100" s="166">
        <v>0.04</v>
      </c>
      <c r="E100" s="166">
        <v>9.3258757001000401</v>
      </c>
      <c r="F100" s="166">
        <v>5.257988880760895E-2</v>
      </c>
    </row>
    <row r="101" spans="1:6" ht="27.75" customHeight="1" x14ac:dyDescent="0.25">
      <c r="A101" s="149" t="s">
        <v>647</v>
      </c>
      <c r="B101" s="32"/>
      <c r="C101" s="148" t="s">
        <v>77</v>
      </c>
      <c r="D101" s="167"/>
      <c r="E101" s="167"/>
      <c r="F101" s="166">
        <v>5.257988880760895E-2</v>
      </c>
    </row>
    <row r="102" spans="1:6" ht="27.75" customHeight="1" x14ac:dyDescent="0.25">
      <c r="A102" s="149" t="s">
        <v>648</v>
      </c>
      <c r="B102" s="32"/>
      <c r="C102" s="148" t="s">
        <v>77</v>
      </c>
      <c r="D102" s="167"/>
      <c r="E102" s="167"/>
      <c r="F102" s="166">
        <v>5.257988880760895E-2</v>
      </c>
    </row>
    <row r="103" spans="1:6" ht="27.75" customHeight="1" x14ac:dyDescent="0.25">
      <c r="A103" s="149" t="s">
        <v>649</v>
      </c>
      <c r="B103" s="32"/>
      <c r="C103" s="148" t="s">
        <v>77</v>
      </c>
      <c r="D103" s="167"/>
      <c r="E103" s="167"/>
      <c r="F103" s="166">
        <v>5.257988880760895E-2</v>
      </c>
    </row>
    <row r="104" spans="1:6" ht="27.75" customHeight="1" x14ac:dyDescent="0.25">
      <c r="A104" s="149" t="s">
        <v>650</v>
      </c>
      <c r="B104" s="32"/>
      <c r="C104" s="148" t="s">
        <v>77</v>
      </c>
      <c r="D104" s="167"/>
      <c r="E104" s="167"/>
      <c r="F104" s="166">
        <v>5.257988880760895E-2</v>
      </c>
    </row>
    <row r="105" spans="1:6" ht="27.75" customHeight="1" x14ac:dyDescent="0.25">
      <c r="A105" s="149" t="s">
        <v>651</v>
      </c>
      <c r="B105" s="32"/>
      <c r="C105" s="148" t="s">
        <v>77</v>
      </c>
      <c r="D105" s="167"/>
      <c r="E105" s="167"/>
      <c r="F105" s="166">
        <v>5.257988880760895E-2</v>
      </c>
    </row>
    <row r="106" spans="1:6" ht="27.75" customHeight="1" x14ac:dyDescent="0.25">
      <c r="A106" s="149" t="s">
        <v>653</v>
      </c>
      <c r="B106" s="32"/>
      <c r="C106" s="148">
        <v>0</v>
      </c>
      <c r="D106" s="167"/>
      <c r="E106" s="167"/>
      <c r="F106" s="166">
        <v>5.257988880760895E-2</v>
      </c>
    </row>
    <row r="107" spans="1:6" ht="27.75" customHeight="1" x14ac:dyDescent="0.25">
      <c r="A107" s="149" t="s">
        <v>654</v>
      </c>
      <c r="B107" s="32"/>
      <c r="C107" s="148">
        <v>0</v>
      </c>
      <c r="D107" s="167"/>
      <c r="E107" s="167"/>
      <c r="F107" s="166">
        <v>5.257988880760895E-2</v>
      </c>
    </row>
    <row r="108" spans="1:6" ht="27.75" customHeight="1" x14ac:dyDescent="0.25">
      <c r="A108" s="149" t="s">
        <v>655</v>
      </c>
      <c r="B108" s="32"/>
      <c r="C108" s="148">
        <v>0</v>
      </c>
      <c r="D108" s="167"/>
      <c r="E108" s="167"/>
      <c r="F108" s="166">
        <v>5.257988880760895E-2</v>
      </c>
    </row>
    <row r="109" spans="1:6" ht="27.75" customHeight="1" x14ac:dyDescent="0.25">
      <c r="A109" s="149" t="s">
        <v>656</v>
      </c>
      <c r="B109" s="32"/>
      <c r="C109" s="148">
        <v>0</v>
      </c>
      <c r="D109" s="167"/>
      <c r="E109" s="167"/>
      <c r="F109" s="166">
        <v>5.257988880760895E-2</v>
      </c>
    </row>
    <row r="110" spans="1:6" ht="27.75" customHeight="1" x14ac:dyDescent="0.25">
      <c r="A110" s="149" t="s">
        <v>657</v>
      </c>
      <c r="B110" s="32"/>
      <c r="C110" s="148">
        <v>0</v>
      </c>
      <c r="D110" s="167"/>
      <c r="E110" s="167"/>
      <c r="F110" s="166">
        <v>5.257988880760895E-2</v>
      </c>
    </row>
    <row r="111" spans="1:6" ht="27.75" customHeight="1" x14ac:dyDescent="0.25">
      <c r="A111" s="149" t="s">
        <v>658</v>
      </c>
      <c r="B111" s="32"/>
      <c r="C111" s="148">
        <v>0</v>
      </c>
      <c r="D111" s="167"/>
      <c r="E111" s="167"/>
      <c r="F111" s="166">
        <v>5.257988880760895E-2</v>
      </c>
    </row>
    <row r="112" spans="1:6" ht="27.75" customHeight="1" x14ac:dyDescent="0.25">
      <c r="A112" s="149" t="s">
        <v>659</v>
      </c>
      <c r="B112" s="32"/>
      <c r="C112" s="148">
        <v>0</v>
      </c>
      <c r="D112" s="167"/>
      <c r="E112" s="167"/>
      <c r="F112" s="166">
        <v>5.257988880760895E-2</v>
      </c>
    </row>
    <row r="113" spans="1:6" ht="27.75" customHeight="1" x14ac:dyDescent="0.25">
      <c r="A113" s="149" t="s">
        <v>660</v>
      </c>
      <c r="B113" s="32"/>
      <c r="C113" s="148">
        <v>0</v>
      </c>
      <c r="D113" s="167"/>
      <c r="E113" s="167"/>
      <c r="F113" s="166">
        <v>5.257988880760895E-2</v>
      </c>
    </row>
    <row r="114" spans="1:6" ht="27.75" customHeight="1" x14ac:dyDescent="0.25">
      <c r="A114" s="149" t="s">
        <v>661</v>
      </c>
      <c r="B114" s="32"/>
      <c r="C114" s="148">
        <v>0</v>
      </c>
      <c r="D114" s="167"/>
      <c r="E114" s="167"/>
      <c r="F114" s="166">
        <v>5.257988880760895E-2</v>
      </c>
    </row>
    <row r="115" spans="1:6" ht="27.75" customHeight="1" x14ac:dyDescent="0.25">
      <c r="A115" s="149" t="s">
        <v>662</v>
      </c>
      <c r="B115" s="32"/>
      <c r="C115" s="148">
        <v>0</v>
      </c>
      <c r="D115" s="167"/>
      <c r="E115" s="167"/>
      <c r="F115" s="166">
        <v>5.257988880760895E-2</v>
      </c>
    </row>
    <row r="116" spans="1:6" ht="27.75" customHeight="1" x14ac:dyDescent="0.25">
      <c r="A116" s="149" t="s">
        <v>663</v>
      </c>
      <c r="B116" s="32"/>
      <c r="C116" s="148">
        <v>0</v>
      </c>
      <c r="D116" s="167"/>
      <c r="E116" s="167"/>
      <c r="F116" s="166">
        <v>5.257988880760895E-2</v>
      </c>
    </row>
    <row r="117" spans="1:6" ht="27.75" customHeight="1" x14ac:dyDescent="0.25">
      <c r="A117" s="149" t="s">
        <v>664</v>
      </c>
      <c r="B117" s="32"/>
      <c r="C117" s="148">
        <v>0</v>
      </c>
      <c r="D117" s="167"/>
      <c r="E117" s="167"/>
      <c r="F117" s="166">
        <v>5.257988880760895E-2</v>
      </c>
    </row>
    <row r="118" spans="1:6" ht="27.75" customHeight="1" x14ac:dyDescent="0.25">
      <c r="A118" s="149" t="s">
        <v>665</v>
      </c>
      <c r="B118" s="32"/>
      <c r="C118" s="148">
        <v>0</v>
      </c>
      <c r="D118" s="167"/>
      <c r="E118" s="167"/>
      <c r="F118" s="166">
        <v>5.257988880760895E-2</v>
      </c>
    </row>
    <row r="119" spans="1:6" ht="27.75" customHeight="1" x14ac:dyDescent="0.25">
      <c r="A119" s="149" t="s">
        <v>666</v>
      </c>
      <c r="B119" s="32"/>
      <c r="C119" s="148">
        <v>0</v>
      </c>
      <c r="D119" s="167"/>
      <c r="E119" s="167"/>
      <c r="F119" s="166">
        <v>5.257988880760895E-2</v>
      </c>
    </row>
    <row r="120" spans="1:6" ht="27.75" customHeight="1" x14ac:dyDescent="0.25">
      <c r="A120" s="149" t="s">
        <v>667</v>
      </c>
      <c r="B120" s="32"/>
      <c r="C120" s="148">
        <v>0</v>
      </c>
      <c r="D120" s="167"/>
      <c r="E120" s="167"/>
      <c r="F120" s="166">
        <v>5.257988880760895E-2</v>
      </c>
    </row>
    <row r="121" spans="1:6" ht="27.75" customHeight="1" x14ac:dyDescent="0.25">
      <c r="A121" s="149" t="s">
        <v>674</v>
      </c>
      <c r="B121" s="32"/>
      <c r="C121" s="165" t="s">
        <v>70</v>
      </c>
      <c r="D121" s="166">
        <v>0.04</v>
      </c>
      <c r="E121" s="166">
        <v>9.3258757001000401</v>
      </c>
      <c r="F121" s="166">
        <v>5.257988880760895E-2</v>
      </c>
    </row>
    <row r="122" spans="1:6" ht="27.75" customHeight="1" x14ac:dyDescent="0.25">
      <c r="A122" s="149" t="s">
        <v>676</v>
      </c>
      <c r="B122" s="32"/>
      <c r="C122" s="148" t="s">
        <v>77</v>
      </c>
      <c r="D122" s="167"/>
      <c r="E122" s="167"/>
      <c r="F122" s="166">
        <v>5.257988880760895E-2</v>
      </c>
    </row>
    <row r="123" spans="1:6" ht="27.75" customHeight="1" x14ac:dyDescent="0.25">
      <c r="A123" s="149" t="s">
        <v>677</v>
      </c>
      <c r="B123" s="32"/>
      <c r="C123" s="148" t="s">
        <v>77</v>
      </c>
      <c r="D123" s="167"/>
      <c r="E123" s="167"/>
      <c r="F123" s="166">
        <v>5.257988880760895E-2</v>
      </c>
    </row>
    <row r="124" spans="1:6" ht="27.75" customHeight="1" x14ac:dyDescent="0.25">
      <c r="A124" s="149" t="s">
        <v>678</v>
      </c>
      <c r="B124" s="32"/>
      <c r="C124" s="148" t="s">
        <v>77</v>
      </c>
      <c r="D124" s="167"/>
      <c r="E124" s="167"/>
      <c r="F124" s="166">
        <v>5.257988880760895E-2</v>
      </c>
    </row>
    <row r="125" spans="1:6" ht="27.75" customHeight="1" x14ac:dyDescent="0.25">
      <c r="A125" s="149" t="s">
        <v>679</v>
      </c>
      <c r="B125" s="32"/>
      <c r="C125" s="148" t="s">
        <v>77</v>
      </c>
      <c r="D125" s="167"/>
      <c r="E125" s="167"/>
      <c r="F125" s="166">
        <v>5.257988880760895E-2</v>
      </c>
    </row>
    <row r="126" spans="1:6" ht="27.75" customHeight="1" x14ac:dyDescent="0.25">
      <c r="A126" s="149" t="s">
        <v>680</v>
      </c>
      <c r="B126" s="32"/>
      <c r="C126" s="148" t="s">
        <v>77</v>
      </c>
      <c r="D126" s="167"/>
      <c r="E126" s="167"/>
      <c r="F126" s="166">
        <v>5.257988880760895E-2</v>
      </c>
    </row>
    <row r="127" spans="1:6" ht="27.75" customHeight="1" x14ac:dyDescent="0.25">
      <c r="A127" s="149" t="s">
        <v>682</v>
      </c>
      <c r="B127" s="32"/>
      <c r="C127" s="148">
        <v>0</v>
      </c>
      <c r="D127" s="167"/>
      <c r="E127" s="167"/>
      <c r="F127" s="166">
        <v>5.257988880760895E-2</v>
      </c>
    </row>
    <row r="128" spans="1:6" ht="27.75" customHeight="1" x14ac:dyDescent="0.25">
      <c r="A128" s="149" t="s">
        <v>683</v>
      </c>
      <c r="B128" s="32"/>
      <c r="C128" s="148">
        <v>0</v>
      </c>
      <c r="D128" s="167"/>
      <c r="E128" s="167"/>
      <c r="F128" s="166">
        <v>5.257988880760895E-2</v>
      </c>
    </row>
    <row r="129" spans="1:6" ht="27.75" customHeight="1" x14ac:dyDescent="0.25">
      <c r="A129" s="149" t="s">
        <v>684</v>
      </c>
      <c r="B129" s="32"/>
      <c r="C129" s="148">
        <v>0</v>
      </c>
      <c r="D129" s="167"/>
      <c r="E129" s="167"/>
      <c r="F129" s="166">
        <v>5.257988880760895E-2</v>
      </c>
    </row>
    <row r="130" spans="1:6" ht="27.75" customHeight="1" x14ac:dyDescent="0.25">
      <c r="A130" s="149" t="s">
        <v>685</v>
      </c>
      <c r="B130" s="32"/>
      <c r="C130" s="148">
        <v>0</v>
      </c>
      <c r="D130" s="167"/>
      <c r="E130" s="167"/>
      <c r="F130" s="166">
        <v>5.257988880760895E-2</v>
      </c>
    </row>
    <row r="131" spans="1:6" ht="27.75" customHeight="1" x14ac:dyDescent="0.25">
      <c r="A131" s="149" t="s">
        <v>686</v>
      </c>
      <c r="B131" s="32"/>
      <c r="C131" s="148">
        <v>0</v>
      </c>
      <c r="D131" s="167"/>
      <c r="E131" s="167"/>
      <c r="F131" s="166">
        <v>5.257988880760895E-2</v>
      </c>
    </row>
    <row r="132" spans="1:6" ht="27.75" customHeight="1" x14ac:dyDescent="0.25">
      <c r="A132" s="149" t="s">
        <v>687</v>
      </c>
      <c r="B132" s="32"/>
      <c r="C132" s="148">
        <v>0</v>
      </c>
      <c r="D132" s="167"/>
      <c r="E132" s="167"/>
      <c r="F132" s="166">
        <v>5.257988880760895E-2</v>
      </c>
    </row>
    <row r="133" spans="1:6" ht="27.75" customHeight="1" x14ac:dyDescent="0.25">
      <c r="A133" s="149" t="s">
        <v>688</v>
      </c>
      <c r="B133" s="32"/>
      <c r="C133" s="148">
        <v>0</v>
      </c>
      <c r="D133" s="167"/>
      <c r="E133" s="167"/>
      <c r="F133" s="166">
        <v>5.257988880760895E-2</v>
      </c>
    </row>
    <row r="134" spans="1:6" ht="27.75" customHeight="1" x14ac:dyDescent="0.25">
      <c r="A134" s="149" t="s">
        <v>689</v>
      </c>
      <c r="B134" s="32"/>
      <c r="C134" s="148">
        <v>0</v>
      </c>
      <c r="D134" s="167"/>
      <c r="E134" s="167"/>
      <c r="F134" s="166">
        <v>5.257988880760895E-2</v>
      </c>
    </row>
    <row r="135" spans="1:6" ht="27.75" customHeight="1" x14ac:dyDescent="0.25">
      <c r="A135" s="149" t="s">
        <v>690</v>
      </c>
      <c r="B135" s="32"/>
      <c r="C135" s="148">
        <v>0</v>
      </c>
      <c r="D135" s="167"/>
      <c r="E135" s="167"/>
      <c r="F135" s="166">
        <v>5.257988880760895E-2</v>
      </c>
    </row>
    <row r="136" spans="1:6" ht="27.75" customHeight="1" x14ac:dyDescent="0.25">
      <c r="A136" s="149" t="s">
        <v>691</v>
      </c>
      <c r="B136" s="32"/>
      <c r="C136" s="148">
        <v>0</v>
      </c>
      <c r="D136" s="167"/>
      <c r="E136" s="167"/>
      <c r="F136" s="166">
        <v>5.257988880760895E-2</v>
      </c>
    </row>
    <row r="137" spans="1:6" ht="27.75" customHeight="1" x14ac:dyDescent="0.25">
      <c r="A137" s="149" t="s">
        <v>692</v>
      </c>
      <c r="B137" s="32"/>
      <c r="C137" s="148">
        <v>0</v>
      </c>
      <c r="D137" s="167"/>
      <c r="E137" s="167"/>
      <c r="F137" s="166">
        <v>5.257988880760895E-2</v>
      </c>
    </row>
    <row r="138" spans="1:6" ht="27.75" customHeight="1" x14ac:dyDescent="0.25">
      <c r="A138" s="149" t="s">
        <v>693</v>
      </c>
      <c r="B138" s="32"/>
      <c r="C138" s="148">
        <v>0</v>
      </c>
      <c r="D138" s="167"/>
      <c r="E138" s="167"/>
      <c r="F138" s="166">
        <v>5.257988880760895E-2</v>
      </c>
    </row>
    <row r="139" spans="1:6" ht="27.75" customHeight="1" x14ac:dyDescent="0.25">
      <c r="A139" s="149" t="s">
        <v>694</v>
      </c>
      <c r="B139" s="32"/>
      <c r="C139" s="148">
        <v>0</v>
      </c>
      <c r="D139" s="167"/>
      <c r="E139" s="167"/>
      <c r="F139" s="166">
        <v>5.257988880760895E-2</v>
      </c>
    </row>
    <row r="140" spans="1:6" ht="27.75" customHeight="1" x14ac:dyDescent="0.25">
      <c r="A140" s="149" t="s">
        <v>695</v>
      </c>
      <c r="B140" s="32"/>
      <c r="C140" s="148">
        <v>0</v>
      </c>
      <c r="D140" s="167"/>
      <c r="E140" s="167"/>
      <c r="F140" s="166">
        <v>5.257988880760895E-2</v>
      </c>
    </row>
    <row r="141" spans="1:6" ht="27.75" customHeight="1" x14ac:dyDescent="0.25">
      <c r="A141" s="149" t="s">
        <v>696</v>
      </c>
      <c r="B141" s="32"/>
      <c r="C141" s="148">
        <v>0</v>
      </c>
      <c r="D141" s="167"/>
      <c r="E141" s="167"/>
      <c r="F141" s="166">
        <v>5.257988880760895E-2</v>
      </c>
    </row>
    <row r="142" spans="1:6" ht="27.75" customHeight="1" x14ac:dyDescent="0.25">
      <c r="A142" s="149" t="s">
        <v>703</v>
      </c>
      <c r="B142" s="32"/>
      <c r="C142" s="165" t="s">
        <v>70</v>
      </c>
      <c r="D142" s="166">
        <v>0.04</v>
      </c>
      <c r="E142" s="166">
        <v>9.3258757001000401</v>
      </c>
      <c r="F142" s="166">
        <v>5.257988880760895E-2</v>
      </c>
    </row>
    <row r="143" spans="1:6" ht="27.75" customHeight="1" x14ac:dyDescent="0.25">
      <c r="A143" s="149" t="s">
        <v>705</v>
      </c>
      <c r="B143" s="32"/>
      <c r="C143" s="148" t="s">
        <v>77</v>
      </c>
      <c r="D143" s="167"/>
      <c r="E143" s="167"/>
      <c r="F143" s="166">
        <v>5.257988880760895E-2</v>
      </c>
    </row>
    <row r="144" spans="1:6" ht="27.75" customHeight="1" x14ac:dyDescent="0.25">
      <c r="A144" s="149" t="s">
        <v>706</v>
      </c>
      <c r="B144" s="32"/>
      <c r="C144" s="148" t="s">
        <v>77</v>
      </c>
      <c r="D144" s="167"/>
      <c r="E144" s="167"/>
      <c r="F144" s="166">
        <v>5.257988880760895E-2</v>
      </c>
    </row>
    <row r="145" spans="1:6" ht="27.75" customHeight="1" x14ac:dyDescent="0.25">
      <c r="A145" s="149" t="s">
        <v>707</v>
      </c>
      <c r="B145" s="32"/>
      <c r="C145" s="148" t="s">
        <v>77</v>
      </c>
      <c r="D145" s="167"/>
      <c r="E145" s="167"/>
      <c r="F145" s="166">
        <v>5.257988880760895E-2</v>
      </c>
    </row>
    <row r="146" spans="1:6" ht="27.75" customHeight="1" x14ac:dyDescent="0.25">
      <c r="A146" s="149" t="s">
        <v>708</v>
      </c>
      <c r="B146" s="32"/>
      <c r="C146" s="148" t="s">
        <v>77</v>
      </c>
      <c r="D146" s="167"/>
      <c r="E146" s="167"/>
      <c r="F146" s="166">
        <v>5.257988880760895E-2</v>
      </c>
    </row>
    <row r="147" spans="1:6" ht="27.75" customHeight="1" x14ac:dyDescent="0.25">
      <c r="A147" s="149" t="s">
        <v>709</v>
      </c>
      <c r="B147" s="32"/>
      <c r="C147" s="148" t="s">
        <v>77</v>
      </c>
      <c r="D147" s="167"/>
      <c r="E147" s="167"/>
      <c r="F147" s="166">
        <v>5.257988880760895E-2</v>
      </c>
    </row>
    <row r="148" spans="1:6" ht="27.75" customHeight="1" x14ac:dyDescent="0.25">
      <c r="A148" s="149" t="s">
        <v>711</v>
      </c>
      <c r="B148" s="32"/>
      <c r="C148" s="148">
        <v>0</v>
      </c>
      <c r="D148" s="167"/>
      <c r="E148" s="167"/>
      <c r="F148" s="166">
        <v>5.257988880760895E-2</v>
      </c>
    </row>
    <row r="149" spans="1:6" ht="27.75" customHeight="1" x14ac:dyDescent="0.25">
      <c r="A149" s="149" t="s">
        <v>712</v>
      </c>
      <c r="B149" s="32"/>
      <c r="C149" s="148">
        <v>0</v>
      </c>
      <c r="D149" s="167"/>
      <c r="E149" s="167"/>
      <c r="F149" s="166">
        <v>5.257988880760895E-2</v>
      </c>
    </row>
    <row r="150" spans="1:6" ht="27.75" customHeight="1" x14ac:dyDescent="0.25">
      <c r="A150" s="149" t="s">
        <v>713</v>
      </c>
      <c r="B150" s="32"/>
      <c r="C150" s="148">
        <v>0</v>
      </c>
      <c r="D150" s="167"/>
      <c r="E150" s="167"/>
      <c r="F150" s="166">
        <v>5.257988880760895E-2</v>
      </c>
    </row>
    <row r="151" spans="1:6" ht="27.75" customHeight="1" x14ac:dyDescent="0.25">
      <c r="A151" s="149" t="s">
        <v>714</v>
      </c>
      <c r="B151" s="32"/>
      <c r="C151" s="148">
        <v>0</v>
      </c>
      <c r="D151" s="167"/>
      <c r="E151" s="167"/>
      <c r="F151" s="166">
        <v>5.257988880760895E-2</v>
      </c>
    </row>
    <row r="152" spans="1:6" ht="27.75" customHeight="1" x14ac:dyDescent="0.25">
      <c r="A152" s="149" t="s">
        <v>715</v>
      </c>
      <c r="B152" s="32"/>
      <c r="C152" s="148">
        <v>0</v>
      </c>
      <c r="D152" s="167"/>
      <c r="E152" s="167"/>
      <c r="F152" s="166">
        <v>5.257988880760895E-2</v>
      </c>
    </row>
    <row r="153" spans="1:6" ht="27.75" customHeight="1" x14ac:dyDescent="0.25">
      <c r="A153" s="149" t="s">
        <v>716</v>
      </c>
      <c r="B153" s="32"/>
      <c r="C153" s="148">
        <v>0</v>
      </c>
      <c r="D153" s="167"/>
      <c r="E153" s="167"/>
      <c r="F153" s="166">
        <v>5.257988880760895E-2</v>
      </c>
    </row>
    <row r="154" spans="1:6" ht="27.75" customHeight="1" x14ac:dyDescent="0.25">
      <c r="A154" s="149" t="s">
        <v>717</v>
      </c>
      <c r="B154" s="32"/>
      <c r="C154" s="148">
        <v>0</v>
      </c>
      <c r="D154" s="167"/>
      <c r="E154" s="167"/>
      <c r="F154" s="166">
        <v>5.257988880760895E-2</v>
      </c>
    </row>
    <row r="155" spans="1:6" ht="27.75" customHeight="1" x14ac:dyDescent="0.25">
      <c r="A155" s="149" t="s">
        <v>718</v>
      </c>
      <c r="B155" s="32"/>
      <c r="C155" s="148">
        <v>0</v>
      </c>
      <c r="D155" s="167"/>
      <c r="E155" s="167"/>
      <c r="F155" s="166">
        <v>5.257988880760895E-2</v>
      </c>
    </row>
    <row r="156" spans="1:6" ht="27.75" customHeight="1" x14ac:dyDescent="0.25">
      <c r="A156" s="149" t="s">
        <v>719</v>
      </c>
      <c r="B156" s="32"/>
      <c r="C156" s="148">
        <v>0</v>
      </c>
      <c r="D156" s="167"/>
      <c r="E156" s="167"/>
      <c r="F156" s="166">
        <v>5.257988880760895E-2</v>
      </c>
    </row>
    <row r="157" spans="1:6" ht="27.75" customHeight="1" x14ac:dyDescent="0.25">
      <c r="A157" s="149" t="s">
        <v>720</v>
      </c>
      <c r="B157" s="32"/>
      <c r="C157" s="148">
        <v>0</v>
      </c>
      <c r="D157" s="167"/>
      <c r="E157" s="167"/>
      <c r="F157" s="166">
        <v>5.257988880760895E-2</v>
      </c>
    </row>
    <row r="158" spans="1:6" ht="27.75" customHeight="1" x14ac:dyDescent="0.25">
      <c r="A158" s="149" t="s">
        <v>721</v>
      </c>
      <c r="B158" s="32"/>
      <c r="C158" s="148">
        <v>0</v>
      </c>
      <c r="D158" s="167"/>
      <c r="E158" s="167"/>
      <c r="F158" s="166">
        <v>5.257988880760895E-2</v>
      </c>
    </row>
    <row r="159" spans="1:6" ht="27.75" customHeight="1" x14ac:dyDescent="0.25">
      <c r="A159" s="149" t="s">
        <v>722</v>
      </c>
      <c r="B159" s="32"/>
      <c r="C159" s="148">
        <v>0</v>
      </c>
      <c r="D159" s="167"/>
      <c r="E159" s="167"/>
      <c r="F159" s="166">
        <v>5.257988880760895E-2</v>
      </c>
    </row>
    <row r="160" spans="1:6" ht="27.75" customHeight="1" x14ac:dyDescent="0.25">
      <c r="A160" s="149" t="s">
        <v>723</v>
      </c>
      <c r="B160" s="32"/>
      <c r="C160" s="148">
        <v>0</v>
      </c>
      <c r="D160" s="167"/>
      <c r="E160" s="167"/>
      <c r="F160" s="166">
        <v>5.257988880760895E-2</v>
      </c>
    </row>
    <row r="161" spans="1:6" ht="27.75" customHeight="1" x14ac:dyDescent="0.25">
      <c r="A161" s="149" t="s">
        <v>724</v>
      </c>
      <c r="B161" s="32"/>
      <c r="C161" s="148">
        <v>0</v>
      </c>
      <c r="D161" s="167"/>
      <c r="E161" s="167"/>
      <c r="F161" s="166">
        <v>5.257988880760895E-2</v>
      </c>
    </row>
    <row r="162" spans="1:6" ht="27.75" customHeight="1" x14ac:dyDescent="0.25">
      <c r="A162" s="149" t="s">
        <v>725</v>
      </c>
      <c r="B162" s="32"/>
      <c r="C162" s="148">
        <v>0</v>
      </c>
      <c r="D162" s="167"/>
      <c r="E162" s="167"/>
      <c r="F162" s="166">
        <v>5.257988880760895E-2</v>
      </c>
    </row>
    <row r="163" spans="1:6" ht="27.75" customHeight="1" x14ac:dyDescent="0.25">
      <c r="A163" s="1" t="s">
        <v>815</v>
      </c>
      <c r="B163" s="1"/>
      <c r="C163" s="2"/>
    </row>
    <row r="164" spans="1:6" ht="27.75" customHeight="1" x14ac:dyDescent="0.25">
      <c r="A164" s="1" t="s">
        <v>816</v>
      </c>
      <c r="B164" s="1"/>
      <c r="C164" s="2"/>
    </row>
    <row r="165" spans="1:6" ht="27.75" customHeight="1" x14ac:dyDescent="0.25">
      <c r="A165" s="1" t="s">
        <v>817</v>
      </c>
      <c r="B165" s="1"/>
      <c r="C165" s="2"/>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668"/>
  <sheetViews>
    <sheetView zoomScale="70" zoomScaleNormal="70" zoomScaleSheetLayoutView="100" workbookViewId="0">
      <selection activeCell="E2" sqref="E2"/>
    </sheetView>
  </sheetViews>
  <sheetFormatPr defaultColWidth="9.1796875" defaultRowHeight="27.75" customHeight="1" x14ac:dyDescent="0.25"/>
  <cols>
    <col min="1" max="1" width="29.81640625" style="1" customWidth="1"/>
    <col min="2" max="2" width="48.54296875" style="1" customWidth="1"/>
    <col min="3" max="4" width="23.7265625" style="2" customWidth="1"/>
    <col min="5" max="5" width="15.54296875" style="1" customWidth="1"/>
    <col min="6" max="16384" width="9.1796875" style="1"/>
  </cols>
  <sheetData>
    <row r="1" spans="1:7" ht="27.75" customHeight="1" x14ac:dyDescent="0.25">
      <c r="A1" s="38" t="s">
        <v>35</v>
      </c>
      <c r="B1" s="2"/>
      <c r="C1" s="1"/>
      <c r="E1" s="8"/>
      <c r="F1" s="3"/>
      <c r="G1" s="3"/>
    </row>
    <row r="2" spans="1:7" s="9" customFormat="1" ht="22.5" customHeight="1" x14ac:dyDescent="0.25">
      <c r="A2" s="251" t="str">
        <f>Overview!B4&amp; " - Effective from "&amp;Overview!D4&amp;" - "&amp;Overview!E4&amp;" Nodal/Zonal charges"</f>
        <v>Southern Electric Power Distribution plc - Effective from 1 April 2022 - Final Nodal/Zonal charges</v>
      </c>
      <c r="B2" s="285"/>
      <c r="C2" s="285"/>
      <c r="D2" s="286"/>
    </row>
    <row r="3" spans="1:7" ht="60.75" customHeight="1" x14ac:dyDescent="0.25">
      <c r="A3" s="17" t="s">
        <v>818</v>
      </c>
      <c r="B3" s="17" t="s">
        <v>819</v>
      </c>
      <c r="C3" s="17" t="s">
        <v>820</v>
      </c>
      <c r="D3" s="17" t="s">
        <v>821</v>
      </c>
    </row>
    <row r="4" spans="1:7" ht="21.75" customHeight="1" x14ac:dyDescent="0.25">
      <c r="A4" s="6" t="s">
        <v>822</v>
      </c>
      <c r="B4" s="181" t="s">
        <v>823</v>
      </c>
      <c r="C4" s="182">
        <v>0</v>
      </c>
      <c r="D4" s="182">
        <v>0</v>
      </c>
    </row>
    <row r="5" spans="1:7" ht="21.75" customHeight="1" x14ac:dyDescent="0.25">
      <c r="A5" s="6" t="s">
        <v>824</v>
      </c>
      <c r="B5" s="181" t="s">
        <v>825</v>
      </c>
      <c r="C5" s="182">
        <v>0</v>
      </c>
      <c r="D5" s="182">
        <v>0</v>
      </c>
    </row>
    <row r="6" spans="1:7" ht="21.75" customHeight="1" x14ac:dyDescent="0.25">
      <c r="A6" s="6" t="s">
        <v>826</v>
      </c>
      <c r="B6" s="181" t="s">
        <v>827</v>
      </c>
      <c r="C6" s="182">
        <v>3.4601278500273298</v>
      </c>
      <c r="D6" s="182">
        <v>0</v>
      </c>
    </row>
    <row r="7" spans="1:7" ht="21.75" customHeight="1" x14ac:dyDescent="0.25">
      <c r="A7" s="6" t="s">
        <v>828</v>
      </c>
      <c r="B7" s="181" t="s">
        <v>829</v>
      </c>
      <c r="C7" s="182">
        <v>0</v>
      </c>
      <c r="D7" s="182">
        <v>0</v>
      </c>
    </row>
    <row r="8" spans="1:7" ht="21.75" customHeight="1" x14ac:dyDescent="0.25">
      <c r="A8" s="6" t="s">
        <v>830</v>
      </c>
      <c r="B8" s="181" t="s">
        <v>831</v>
      </c>
      <c r="C8" s="182">
        <v>0</v>
      </c>
      <c r="D8" s="182">
        <v>0</v>
      </c>
    </row>
    <row r="9" spans="1:7" ht="21.75" customHeight="1" x14ac:dyDescent="0.25">
      <c r="A9" s="6" t="s">
        <v>832</v>
      </c>
      <c r="B9" s="181" t="s">
        <v>833</v>
      </c>
      <c r="C9" s="182">
        <v>1.1420246322332701</v>
      </c>
      <c r="D9" s="182">
        <v>0</v>
      </c>
    </row>
    <row r="10" spans="1:7" ht="21.75" customHeight="1" x14ac:dyDescent="0.25">
      <c r="A10" s="6" t="s">
        <v>834</v>
      </c>
      <c r="B10" s="181" t="s">
        <v>835</v>
      </c>
      <c r="C10" s="182">
        <v>0</v>
      </c>
      <c r="D10" s="182">
        <v>0</v>
      </c>
    </row>
    <row r="11" spans="1:7" ht="21.75" customHeight="1" x14ac:dyDescent="0.25">
      <c r="A11" s="6" t="s">
        <v>836</v>
      </c>
      <c r="B11" s="181" t="s">
        <v>837</v>
      </c>
      <c r="C11" s="182">
        <v>0</v>
      </c>
      <c r="D11" s="182">
        <v>0</v>
      </c>
    </row>
    <row r="12" spans="1:7" ht="21.75" customHeight="1" x14ac:dyDescent="0.25">
      <c r="A12" s="6" t="s">
        <v>838</v>
      </c>
      <c r="B12" s="181" t="s">
        <v>839</v>
      </c>
      <c r="C12" s="182">
        <v>5.9380951341229897</v>
      </c>
      <c r="D12" s="182">
        <v>0</v>
      </c>
    </row>
    <row r="13" spans="1:7" ht="21.75" customHeight="1" x14ac:dyDescent="0.25">
      <c r="A13" s="6" t="s">
        <v>840</v>
      </c>
      <c r="B13" s="181" t="s">
        <v>841</v>
      </c>
      <c r="C13" s="182">
        <v>0</v>
      </c>
      <c r="D13" s="182">
        <v>0</v>
      </c>
    </row>
    <row r="14" spans="1:7" ht="21.75" customHeight="1" x14ac:dyDescent="0.25">
      <c r="A14" s="6" t="s">
        <v>842</v>
      </c>
      <c r="B14" s="181" t="s">
        <v>843</v>
      </c>
      <c r="C14" s="182">
        <v>0</v>
      </c>
      <c r="D14" s="182">
        <v>0</v>
      </c>
    </row>
    <row r="15" spans="1:7" ht="21.75" customHeight="1" x14ac:dyDescent="0.25">
      <c r="A15" s="6" t="s">
        <v>844</v>
      </c>
      <c r="B15" s="181" t="s">
        <v>845</v>
      </c>
      <c r="C15" s="182">
        <v>0</v>
      </c>
      <c r="D15" s="182">
        <v>0</v>
      </c>
    </row>
    <row r="16" spans="1:7" ht="21.75" customHeight="1" x14ac:dyDescent="0.25">
      <c r="A16" s="6" t="s">
        <v>846</v>
      </c>
      <c r="B16" s="181" t="s">
        <v>847</v>
      </c>
      <c r="C16" s="182">
        <v>1.68193123765491</v>
      </c>
      <c r="D16" s="182">
        <v>0</v>
      </c>
    </row>
    <row r="17" spans="1:4" ht="21.75" customHeight="1" x14ac:dyDescent="0.25">
      <c r="A17" s="6" t="s">
        <v>848</v>
      </c>
      <c r="B17" s="181" t="s">
        <v>849</v>
      </c>
      <c r="C17" s="182">
        <v>3.3137086055085798</v>
      </c>
      <c r="D17" s="182">
        <v>0</v>
      </c>
    </row>
    <row r="18" spans="1:4" ht="21.75" customHeight="1" x14ac:dyDescent="0.25">
      <c r="A18" s="6" t="s">
        <v>850</v>
      </c>
      <c r="B18" s="181" t="s">
        <v>851</v>
      </c>
      <c r="C18" s="182">
        <v>0</v>
      </c>
      <c r="D18" s="182">
        <v>0</v>
      </c>
    </row>
    <row r="19" spans="1:4" ht="21.75" customHeight="1" x14ac:dyDescent="0.25">
      <c r="A19" s="6" t="s">
        <v>852</v>
      </c>
      <c r="B19" s="181" t="s">
        <v>853</v>
      </c>
      <c r="C19" s="182">
        <v>0</v>
      </c>
      <c r="D19" s="182">
        <v>0</v>
      </c>
    </row>
    <row r="20" spans="1:4" ht="21.75" customHeight="1" x14ac:dyDescent="0.25">
      <c r="A20" s="6" t="s">
        <v>854</v>
      </c>
      <c r="B20" s="181" t="s">
        <v>855</v>
      </c>
      <c r="C20" s="182">
        <v>0</v>
      </c>
      <c r="D20" s="182">
        <v>0</v>
      </c>
    </row>
    <row r="21" spans="1:4" ht="21.75" customHeight="1" x14ac:dyDescent="0.25">
      <c r="A21" s="6" t="s">
        <v>856</v>
      </c>
      <c r="B21" s="181" t="s">
        <v>857</v>
      </c>
      <c r="C21" s="182">
        <v>0</v>
      </c>
      <c r="D21" s="182">
        <v>0</v>
      </c>
    </row>
    <row r="22" spans="1:4" ht="21.75" customHeight="1" x14ac:dyDescent="0.25">
      <c r="A22" s="6" t="s">
        <v>858</v>
      </c>
      <c r="B22" s="181" t="s">
        <v>859</v>
      </c>
      <c r="C22" s="182">
        <v>0</v>
      </c>
      <c r="D22" s="182">
        <v>0</v>
      </c>
    </row>
    <row r="23" spans="1:4" ht="21.75" customHeight="1" x14ac:dyDescent="0.25">
      <c r="A23" s="6" t="s">
        <v>860</v>
      </c>
      <c r="B23" s="181" t="s">
        <v>861</v>
      </c>
      <c r="C23" s="182">
        <v>0</v>
      </c>
      <c r="D23" s="182">
        <v>0</v>
      </c>
    </row>
    <row r="24" spans="1:4" ht="21.75" customHeight="1" x14ac:dyDescent="0.25">
      <c r="A24" s="6" t="s">
        <v>862</v>
      </c>
      <c r="B24" s="181" t="s">
        <v>863</v>
      </c>
      <c r="C24" s="182">
        <v>0</v>
      </c>
      <c r="D24" s="182">
        <v>0</v>
      </c>
    </row>
    <row r="25" spans="1:4" ht="21.75" customHeight="1" x14ac:dyDescent="0.25">
      <c r="A25" s="6" t="s">
        <v>864</v>
      </c>
      <c r="B25" s="181" t="s">
        <v>865</v>
      </c>
      <c r="C25" s="182">
        <v>0</v>
      </c>
      <c r="D25" s="182">
        <v>0</v>
      </c>
    </row>
    <row r="26" spans="1:4" ht="21.75" customHeight="1" x14ac:dyDescent="0.25">
      <c r="A26" s="6" t="s">
        <v>866</v>
      </c>
      <c r="B26" s="179" t="s">
        <v>867</v>
      </c>
      <c r="C26" s="182">
        <v>0</v>
      </c>
      <c r="D26" s="182">
        <v>0</v>
      </c>
    </row>
    <row r="27" spans="1:4" ht="27.75" customHeight="1" x14ac:dyDescent="0.25">
      <c r="A27" s="6" t="s">
        <v>868</v>
      </c>
      <c r="B27" s="179" t="s">
        <v>869</v>
      </c>
      <c r="C27" s="182">
        <v>0</v>
      </c>
      <c r="D27" s="182">
        <v>0</v>
      </c>
    </row>
    <row r="28" spans="1:4" ht="27.75" customHeight="1" x14ac:dyDescent="0.25">
      <c r="A28" s="6" t="s">
        <v>870</v>
      </c>
      <c r="B28" s="179" t="s">
        <v>871</v>
      </c>
      <c r="C28" s="182">
        <v>0</v>
      </c>
      <c r="D28" s="182">
        <v>0</v>
      </c>
    </row>
    <row r="29" spans="1:4" ht="27.75" customHeight="1" x14ac:dyDescent="0.25">
      <c r="A29" s="6" t="s">
        <v>872</v>
      </c>
      <c r="B29" s="179" t="s">
        <v>873</v>
      </c>
      <c r="C29" s="182">
        <v>0</v>
      </c>
      <c r="D29" s="182">
        <v>0</v>
      </c>
    </row>
    <row r="30" spans="1:4" ht="27.75" customHeight="1" x14ac:dyDescent="0.25">
      <c r="A30" s="6" t="s">
        <v>874</v>
      </c>
      <c r="B30" s="179" t="s">
        <v>875</v>
      </c>
      <c r="C30" s="182">
        <v>0</v>
      </c>
      <c r="D30" s="182">
        <v>0</v>
      </c>
    </row>
    <row r="31" spans="1:4" ht="27.75" customHeight="1" x14ac:dyDescent="0.25">
      <c r="A31" s="6" t="s">
        <v>876</v>
      </c>
      <c r="B31" s="179" t="s">
        <v>877</v>
      </c>
      <c r="C31" s="182">
        <v>0.48272526347542899</v>
      </c>
      <c r="D31" s="182">
        <v>0</v>
      </c>
    </row>
    <row r="32" spans="1:4" ht="27.75" customHeight="1" x14ac:dyDescent="0.25">
      <c r="A32" s="6" t="s">
        <v>878</v>
      </c>
      <c r="B32" s="179" t="s">
        <v>879</v>
      </c>
      <c r="C32" s="182">
        <v>0</v>
      </c>
      <c r="D32" s="182">
        <v>0</v>
      </c>
    </row>
    <row r="33" spans="1:4" ht="27.75" customHeight="1" x14ac:dyDescent="0.25">
      <c r="A33" s="6" t="s">
        <v>880</v>
      </c>
      <c r="B33" s="179" t="s">
        <v>881</v>
      </c>
      <c r="C33" s="182">
        <v>0</v>
      </c>
      <c r="D33" s="182">
        <v>3.4601278500273298</v>
      </c>
    </row>
    <row r="34" spans="1:4" ht="27.75" customHeight="1" x14ac:dyDescent="0.25">
      <c r="A34" s="6" t="s">
        <v>882</v>
      </c>
      <c r="B34" s="179" t="s">
        <v>883</v>
      </c>
      <c r="C34" s="182">
        <v>0</v>
      </c>
      <c r="D34" s="182">
        <v>3.4601278500273298</v>
      </c>
    </row>
    <row r="35" spans="1:4" ht="27.75" customHeight="1" x14ac:dyDescent="0.25">
      <c r="A35" s="6" t="s">
        <v>884</v>
      </c>
      <c r="B35" s="179" t="s">
        <v>885</v>
      </c>
      <c r="C35" s="182">
        <v>0</v>
      </c>
      <c r="D35" s="182">
        <v>0</v>
      </c>
    </row>
    <row r="36" spans="1:4" ht="27.75" customHeight="1" x14ac:dyDescent="0.25">
      <c r="A36" s="6" t="s">
        <v>886</v>
      </c>
      <c r="B36" s="179" t="s">
        <v>887</v>
      </c>
      <c r="C36" s="182">
        <v>0</v>
      </c>
      <c r="D36" s="182">
        <v>0</v>
      </c>
    </row>
    <row r="37" spans="1:4" ht="27.75" customHeight="1" x14ac:dyDescent="0.25">
      <c r="A37" s="6" t="s">
        <v>888</v>
      </c>
      <c r="B37" s="179" t="s">
        <v>889</v>
      </c>
      <c r="C37" s="182">
        <v>0</v>
      </c>
      <c r="D37" s="182">
        <v>0</v>
      </c>
    </row>
    <row r="38" spans="1:4" ht="27.75" customHeight="1" x14ac:dyDescent="0.25">
      <c r="A38" s="6" t="s">
        <v>890</v>
      </c>
      <c r="B38" s="179" t="s">
        <v>891</v>
      </c>
      <c r="C38" s="182">
        <v>0</v>
      </c>
      <c r="D38" s="182">
        <v>0</v>
      </c>
    </row>
    <row r="39" spans="1:4" ht="27.75" customHeight="1" x14ac:dyDescent="0.25">
      <c r="A39" s="6" t="s">
        <v>892</v>
      </c>
      <c r="B39" s="179" t="s">
        <v>893</v>
      </c>
      <c r="C39" s="182">
        <v>0</v>
      </c>
      <c r="D39" s="182">
        <v>0</v>
      </c>
    </row>
    <row r="40" spans="1:4" ht="27.75" customHeight="1" x14ac:dyDescent="0.25">
      <c r="A40" s="6" t="s">
        <v>894</v>
      </c>
      <c r="B40" s="179" t="s">
        <v>895</v>
      </c>
      <c r="C40" s="182">
        <v>0</v>
      </c>
      <c r="D40" s="182">
        <v>0</v>
      </c>
    </row>
    <row r="41" spans="1:4" ht="27.75" customHeight="1" x14ac:dyDescent="0.25">
      <c r="A41" s="6" t="s">
        <v>896</v>
      </c>
      <c r="B41" s="179" t="s">
        <v>897</v>
      </c>
      <c r="C41" s="182">
        <v>0</v>
      </c>
      <c r="D41" s="182">
        <v>0</v>
      </c>
    </row>
    <row r="42" spans="1:4" ht="27.75" customHeight="1" x14ac:dyDescent="0.25">
      <c r="A42" s="6" t="s">
        <v>898</v>
      </c>
      <c r="B42" s="179" t="s">
        <v>899</v>
      </c>
      <c r="C42" s="182">
        <v>2.5736740892099501</v>
      </c>
      <c r="D42" s="182">
        <v>1.68193123765491</v>
      </c>
    </row>
    <row r="43" spans="1:4" ht="27.75" customHeight="1" x14ac:dyDescent="0.25">
      <c r="A43" s="6" t="s">
        <v>900</v>
      </c>
      <c r="B43" s="179" t="s">
        <v>901</v>
      </c>
      <c r="C43" s="182">
        <v>0</v>
      </c>
      <c r="D43" s="182">
        <v>0</v>
      </c>
    </row>
    <row r="44" spans="1:4" ht="27.75" customHeight="1" x14ac:dyDescent="0.25">
      <c r="A44" s="6" t="s">
        <v>902</v>
      </c>
      <c r="B44" s="179" t="s">
        <v>903</v>
      </c>
      <c r="C44" s="182">
        <v>0</v>
      </c>
      <c r="D44" s="182">
        <v>0</v>
      </c>
    </row>
    <row r="45" spans="1:4" ht="27.75" customHeight="1" x14ac:dyDescent="0.25">
      <c r="A45" s="6" t="s">
        <v>904</v>
      </c>
      <c r="B45" s="179" t="s">
        <v>905</v>
      </c>
      <c r="C45" s="182">
        <v>0</v>
      </c>
      <c r="D45" s="182">
        <v>0</v>
      </c>
    </row>
    <row r="46" spans="1:4" ht="27.75" customHeight="1" x14ac:dyDescent="0.25">
      <c r="A46" s="6" t="s">
        <v>906</v>
      </c>
      <c r="B46" s="179" t="s">
        <v>907</v>
      </c>
      <c r="C46" s="182">
        <v>0</v>
      </c>
      <c r="D46" s="182">
        <v>3.4601278500273298</v>
      </c>
    </row>
    <row r="47" spans="1:4" ht="27.75" customHeight="1" x14ac:dyDescent="0.25">
      <c r="A47" s="6" t="s">
        <v>908</v>
      </c>
      <c r="B47" s="179" t="s">
        <v>909</v>
      </c>
      <c r="C47" s="182">
        <v>0</v>
      </c>
      <c r="D47" s="182">
        <v>3.4601278500273298</v>
      </c>
    </row>
    <row r="48" spans="1:4" ht="27.75" customHeight="1" x14ac:dyDescent="0.25">
      <c r="A48" s="6" t="s">
        <v>910</v>
      </c>
      <c r="B48" s="179" t="s">
        <v>911</v>
      </c>
      <c r="C48" s="182">
        <v>0</v>
      </c>
      <c r="D48" s="182">
        <v>3.4601278500273298</v>
      </c>
    </row>
    <row r="49" spans="1:4" ht="27.75" customHeight="1" x14ac:dyDescent="0.25">
      <c r="A49" s="6" t="s">
        <v>912</v>
      </c>
      <c r="B49" s="179" t="s">
        <v>913</v>
      </c>
      <c r="C49" s="182">
        <v>0</v>
      </c>
      <c r="D49" s="182">
        <v>3.4601278500273298</v>
      </c>
    </row>
    <row r="50" spans="1:4" ht="27.75" customHeight="1" x14ac:dyDescent="0.25">
      <c r="A50" s="6" t="s">
        <v>914</v>
      </c>
      <c r="B50" s="179" t="s">
        <v>915</v>
      </c>
      <c r="C50" s="182">
        <v>0</v>
      </c>
      <c r="D50" s="182">
        <v>3.4601278500273298</v>
      </c>
    </row>
    <row r="51" spans="1:4" ht="27.75" customHeight="1" x14ac:dyDescent="0.25">
      <c r="A51" s="6" t="s">
        <v>916</v>
      </c>
      <c r="B51" s="179" t="s">
        <v>917</v>
      </c>
      <c r="C51" s="182">
        <v>0</v>
      </c>
      <c r="D51" s="182">
        <v>3.4601278500273298</v>
      </c>
    </row>
    <row r="52" spans="1:4" ht="27.75" customHeight="1" x14ac:dyDescent="0.25">
      <c r="A52" s="6" t="s">
        <v>918</v>
      </c>
      <c r="B52" s="179" t="s">
        <v>919</v>
      </c>
      <c r="C52" s="182">
        <v>0</v>
      </c>
      <c r="D52" s="182">
        <v>0</v>
      </c>
    </row>
    <row r="53" spans="1:4" ht="27.75" customHeight="1" x14ac:dyDescent="0.25">
      <c r="A53" s="6" t="s">
        <v>920</v>
      </c>
      <c r="B53" s="179" t="s">
        <v>921</v>
      </c>
      <c r="C53" s="182">
        <v>0</v>
      </c>
      <c r="D53" s="182">
        <v>0</v>
      </c>
    </row>
    <row r="54" spans="1:4" ht="27.75" customHeight="1" x14ac:dyDescent="0.25">
      <c r="A54" s="6" t="s">
        <v>922</v>
      </c>
      <c r="B54" s="179" t="s">
        <v>923</v>
      </c>
      <c r="C54" s="182">
        <v>0</v>
      </c>
      <c r="D54" s="182">
        <v>0</v>
      </c>
    </row>
    <row r="55" spans="1:4" ht="27.75" customHeight="1" x14ac:dyDescent="0.25">
      <c r="A55" s="6" t="s">
        <v>924</v>
      </c>
      <c r="B55" s="179" t="s">
        <v>925</v>
      </c>
      <c r="C55" s="182">
        <v>0</v>
      </c>
      <c r="D55" s="182">
        <v>1.68193123765491</v>
      </c>
    </row>
    <row r="56" spans="1:4" ht="27.75" customHeight="1" x14ac:dyDescent="0.25">
      <c r="A56" s="6" t="s">
        <v>926</v>
      </c>
      <c r="B56" s="179" t="s">
        <v>927</v>
      </c>
      <c r="C56" s="182">
        <v>25.290875550822001</v>
      </c>
      <c r="D56" s="182">
        <v>1.68193123765491</v>
      </c>
    </row>
    <row r="57" spans="1:4" ht="27.75" customHeight="1" x14ac:dyDescent="0.25">
      <c r="A57" s="6" t="s">
        <v>928</v>
      </c>
      <c r="B57" s="179" t="s">
        <v>929</v>
      </c>
      <c r="C57" s="182">
        <v>0</v>
      </c>
      <c r="D57" s="182">
        <v>0</v>
      </c>
    </row>
    <row r="58" spans="1:4" ht="27.75" customHeight="1" x14ac:dyDescent="0.25">
      <c r="A58" s="6" t="s">
        <v>930</v>
      </c>
      <c r="B58" s="179" t="s">
        <v>931</v>
      </c>
      <c r="C58" s="182">
        <v>0</v>
      </c>
      <c r="D58" s="182">
        <v>3.4601278500273298</v>
      </c>
    </row>
    <row r="59" spans="1:4" ht="27.75" customHeight="1" x14ac:dyDescent="0.25">
      <c r="A59" s="6" t="s">
        <v>932</v>
      </c>
      <c r="B59" s="179" t="s">
        <v>933</v>
      </c>
      <c r="C59" s="182">
        <v>0</v>
      </c>
      <c r="D59" s="182">
        <v>0</v>
      </c>
    </row>
    <row r="60" spans="1:4" ht="27.75" customHeight="1" x14ac:dyDescent="0.25">
      <c r="A60" s="6" t="s">
        <v>934</v>
      </c>
      <c r="B60" s="179" t="s">
        <v>935</v>
      </c>
      <c r="C60" s="182">
        <v>1.57988745776054</v>
      </c>
      <c r="D60" s="182">
        <v>3.3137086055085798</v>
      </c>
    </row>
    <row r="61" spans="1:4" ht="27.75" customHeight="1" x14ac:dyDescent="0.25">
      <c r="A61" s="6" t="s">
        <v>936</v>
      </c>
      <c r="B61" s="179" t="s">
        <v>937</v>
      </c>
      <c r="C61" s="182">
        <v>0</v>
      </c>
      <c r="D61" s="182">
        <v>0</v>
      </c>
    </row>
    <row r="62" spans="1:4" ht="27.75" customHeight="1" x14ac:dyDescent="0.25">
      <c r="A62" s="6" t="s">
        <v>938</v>
      </c>
      <c r="B62" s="179" t="s">
        <v>939</v>
      </c>
      <c r="C62" s="182">
        <v>0</v>
      </c>
      <c r="D62" s="182">
        <v>0</v>
      </c>
    </row>
    <row r="63" spans="1:4" ht="27.75" customHeight="1" x14ac:dyDescent="0.25">
      <c r="A63" s="6" t="s">
        <v>940</v>
      </c>
      <c r="B63" s="179" t="s">
        <v>941</v>
      </c>
      <c r="C63" s="182">
        <v>0</v>
      </c>
      <c r="D63" s="182">
        <v>0</v>
      </c>
    </row>
    <row r="64" spans="1:4" ht="27.75" customHeight="1" x14ac:dyDescent="0.25">
      <c r="A64" s="6" t="s">
        <v>942</v>
      </c>
      <c r="B64" s="179" t="s">
        <v>943</v>
      </c>
      <c r="C64" s="182">
        <v>0</v>
      </c>
      <c r="D64" s="182">
        <v>0</v>
      </c>
    </row>
    <row r="65" spans="1:4" ht="27.75" customHeight="1" x14ac:dyDescent="0.25">
      <c r="A65" s="6" t="s">
        <v>944</v>
      </c>
      <c r="B65" s="179" t="s">
        <v>945</v>
      </c>
      <c r="C65" s="182">
        <v>0</v>
      </c>
      <c r="D65" s="182">
        <v>0</v>
      </c>
    </row>
    <row r="66" spans="1:4" ht="27.75" customHeight="1" x14ac:dyDescent="0.25">
      <c r="A66" s="6" t="s">
        <v>946</v>
      </c>
      <c r="B66" s="179" t="s">
        <v>947</v>
      </c>
      <c r="C66" s="182">
        <v>0</v>
      </c>
      <c r="D66" s="182">
        <v>0</v>
      </c>
    </row>
    <row r="67" spans="1:4" ht="27.75" customHeight="1" x14ac:dyDescent="0.25">
      <c r="A67" s="6" t="s">
        <v>948</v>
      </c>
      <c r="B67" s="179" t="s">
        <v>949</v>
      </c>
      <c r="C67" s="182">
        <v>0</v>
      </c>
      <c r="D67" s="182">
        <v>0</v>
      </c>
    </row>
    <row r="68" spans="1:4" ht="27.75" customHeight="1" x14ac:dyDescent="0.25">
      <c r="A68" s="6" t="s">
        <v>950</v>
      </c>
      <c r="B68" s="179" t="s">
        <v>951</v>
      </c>
      <c r="C68" s="182">
        <v>0</v>
      </c>
      <c r="D68" s="182">
        <v>0</v>
      </c>
    </row>
    <row r="69" spans="1:4" ht="27.75" customHeight="1" x14ac:dyDescent="0.25">
      <c r="A69" s="6" t="s">
        <v>952</v>
      </c>
      <c r="B69" s="179" t="s">
        <v>953</v>
      </c>
      <c r="C69" s="182">
        <v>0</v>
      </c>
      <c r="D69" s="182">
        <v>1.68193123765491</v>
      </c>
    </row>
    <row r="70" spans="1:4" ht="27.75" customHeight="1" x14ac:dyDescent="0.25">
      <c r="A70" s="6" t="s">
        <v>954</v>
      </c>
      <c r="B70" s="179" t="s">
        <v>955</v>
      </c>
      <c r="C70" s="182">
        <v>0</v>
      </c>
      <c r="D70" s="182">
        <v>1.68193123765491</v>
      </c>
    </row>
    <row r="71" spans="1:4" ht="27.75" customHeight="1" x14ac:dyDescent="0.25">
      <c r="A71" s="6" t="s">
        <v>956</v>
      </c>
      <c r="B71" s="179" t="s">
        <v>957</v>
      </c>
      <c r="C71" s="182">
        <v>0</v>
      </c>
      <c r="D71" s="182">
        <v>0</v>
      </c>
    </row>
    <row r="72" spans="1:4" ht="27.75" customHeight="1" x14ac:dyDescent="0.25">
      <c r="A72" s="6" t="s">
        <v>958</v>
      </c>
      <c r="B72" s="179" t="s">
        <v>959</v>
      </c>
      <c r="C72" s="182">
        <v>0</v>
      </c>
      <c r="D72" s="182">
        <v>0</v>
      </c>
    </row>
    <row r="73" spans="1:4" ht="27.75" customHeight="1" x14ac:dyDescent="0.25">
      <c r="A73" s="6" t="s">
        <v>960</v>
      </c>
      <c r="B73" s="179" t="s">
        <v>961</v>
      </c>
      <c r="C73" s="182">
        <v>0</v>
      </c>
      <c r="D73" s="182">
        <v>0</v>
      </c>
    </row>
    <row r="74" spans="1:4" ht="27.75" customHeight="1" x14ac:dyDescent="0.25">
      <c r="A74" s="6" t="s">
        <v>962</v>
      </c>
      <c r="B74" s="179" t="s">
        <v>963</v>
      </c>
      <c r="C74" s="182">
        <v>0</v>
      </c>
      <c r="D74" s="182">
        <v>0</v>
      </c>
    </row>
    <row r="75" spans="1:4" ht="27.75" customHeight="1" x14ac:dyDescent="0.25">
      <c r="A75" s="6" t="s">
        <v>964</v>
      </c>
      <c r="B75" s="179" t="s">
        <v>965</v>
      </c>
      <c r="C75" s="182">
        <v>0</v>
      </c>
      <c r="D75" s="182">
        <v>3.4601278500273298</v>
      </c>
    </row>
    <row r="76" spans="1:4" ht="27.75" customHeight="1" x14ac:dyDescent="0.25">
      <c r="A76" s="6" t="s">
        <v>966</v>
      </c>
      <c r="B76" s="179" t="s">
        <v>967</v>
      </c>
      <c r="C76" s="182">
        <v>1.1897565026359</v>
      </c>
      <c r="D76" s="182">
        <v>0</v>
      </c>
    </row>
    <row r="77" spans="1:4" ht="27.75" customHeight="1" x14ac:dyDescent="0.25">
      <c r="A77" s="6" t="s">
        <v>968</v>
      </c>
      <c r="B77" s="179" t="s">
        <v>969</v>
      </c>
      <c r="C77" s="182">
        <v>0</v>
      </c>
      <c r="D77" s="182">
        <v>0</v>
      </c>
    </row>
    <row r="78" spans="1:4" ht="27.75" customHeight="1" x14ac:dyDescent="0.25">
      <c r="A78" s="6" t="s">
        <v>970</v>
      </c>
      <c r="B78" s="179" t="s">
        <v>971</v>
      </c>
      <c r="C78" s="182">
        <v>0</v>
      </c>
      <c r="D78" s="182">
        <v>0</v>
      </c>
    </row>
    <row r="79" spans="1:4" ht="27.75" customHeight="1" x14ac:dyDescent="0.25">
      <c r="A79" s="6" t="s">
        <v>972</v>
      </c>
      <c r="B79" s="179" t="s">
        <v>973</v>
      </c>
      <c r="C79" s="182">
        <v>2.0445135198853199</v>
      </c>
      <c r="D79" s="182">
        <v>0</v>
      </c>
    </row>
    <row r="80" spans="1:4" ht="27.75" customHeight="1" x14ac:dyDescent="0.25">
      <c r="A80" s="6" t="s">
        <v>974</v>
      </c>
      <c r="B80" s="179" t="s">
        <v>975</v>
      </c>
      <c r="C80" s="182">
        <v>0</v>
      </c>
      <c r="D80" s="182">
        <v>0</v>
      </c>
    </row>
    <row r="81" spans="1:4" ht="27.75" customHeight="1" x14ac:dyDescent="0.25">
      <c r="A81" s="6" t="s">
        <v>976</v>
      </c>
      <c r="B81" s="179" t="s">
        <v>977</v>
      </c>
      <c r="C81" s="182">
        <v>1.4374565281684899</v>
      </c>
      <c r="D81" s="182">
        <v>3.3137086055085798</v>
      </c>
    </row>
    <row r="82" spans="1:4" ht="27.75" customHeight="1" x14ac:dyDescent="0.25">
      <c r="A82" s="6" t="s">
        <v>978</v>
      </c>
      <c r="B82" s="179" t="s">
        <v>979</v>
      </c>
      <c r="C82" s="182">
        <v>0</v>
      </c>
      <c r="D82" s="182">
        <v>0</v>
      </c>
    </row>
    <row r="83" spans="1:4" ht="27.75" customHeight="1" x14ac:dyDescent="0.25">
      <c r="A83" s="6" t="s">
        <v>980</v>
      </c>
      <c r="B83" s="179" t="s">
        <v>981</v>
      </c>
      <c r="C83" s="182">
        <v>0</v>
      </c>
      <c r="D83" s="182">
        <v>3.4601278500273298</v>
      </c>
    </row>
    <row r="84" spans="1:4" ht="27.75" customHeight="1" x14ac:dyDescent="0.25">
      <c r="A84" s="6" t="s">
        <v>982</v>
      </c>
      <c r="B84" s="179" t="s">
        <v>983</v>
      </c>
      <c r="C84" s="182">
        <v>0</v>
      </c>
      <c r="D84" s="182">
        <v>3.4601278500273298</v>
      </c>
    </row>
    <row r="85" spans="1:4" ht="27.75" customHeight="1" x14ac:dyDescent="0.25">
      <c r="A85" s="6" t="s">
        <v>984</v>
      </c>
      <c r="B85" s="179" t="s">
        <v>985</v>
      </c>
      <c r="C85" s="182">
        <v>0</v>
      </c>
      <c r="D85" s="182">
        <v>3.4601278500273298</v>
      </c>
    </row>
    <row r="86" spans="1:4" ht="27.75" customHeight="1" x14ac:dyDescent="0.25">
      <c r="A86" s="6" t="s">
        <v>986</v>
      </c>
      <c r="B86" s="179" t="s">
        <v>987</v>
      </c>
      <c r="C86" s="182">
        <v>0</v>
      </c>
      <c r="D86" s="182">
        <v>3.4601278500273298</v>
      </c>
    </row>
    <row r="87" spans="1:4" ht="27.75" customHeight="1" x14ac:dyDescent="0.25">
      <c r="A87" s="6" t="s">
        <v>988</v>
      </c>
      <c r="B87" s="179" t="s">
        <v>989</v>
      </c>
      <c r="C87" s="182">
        <v>0</v>
      </c>
      <c r="D87" s="182">
        <v>0</v>
      </c>
    </row>
    <row r="88" spans="1:4" ht="27.75" customHeight="1" x14ac:dyDescent="0.25">
      <c r="A88" s="6" t="s">
        <v>990</v>
      </c>
      <c r="B88" s="179" t="s">
        <v>991</v>
      </c>
      <c r="C88" s="182">
        <v>0</v>
      </c>
      <c r="D88" s="182">
        <v>5.9380951341229897</v>
      </c>
    </row>
    <row r="89" spans="1:4" ht="27.75" customHeight="1" x14ac:dyDescent="0.25">
      <c r="A89" s="6" t="s">
        <v>992</v>
      </c>
      <c r="B89" s="179" t="s">
        <v>993</v>
      </c>
      <c r="C89" s="182">
        <v>0</v>
      </c>
      <c r="D89" s="182">
        <v>0</v>
      </c>
    </row>
    <row r="90" spans="1:4" ht="27.75" customHeight="1" x14ac:dyDescent="0.25">
      <c r="A90" s="6" t="s">
        <v>994</v>
      </c>
      <c r="B90" s="179" t="s">
        <v>995</v>
      </c>
      <c r="C90" s="182">
        <v>0.67225635500817105</v>
      </c>
      <c r="D90" s="182">
        <v>0</v>
      </c>
    </row>
    <row r="91" spans="1:4" ht="27.75" customHeight="1" x14ac:dyDescent="0.25">
      <c r="A91" s="6" t="s">
        <v>996</v>
      </c>
      <c r="B91" s="179" t="s">
        <v>997</v>
      </c>
      <c r="C91" s="182">
        <v>0</v>
      </c>
      <c r="D91" s="182">
        <v>5.9380951341229897</v>
      </c>
    </row>
    <row r="92" spans="1:4" ht="27.75" customHeight="1" x14ac:dyDescent="0.25">
      <c r="A92" s="6" t="s">
        <v>998</v>
      </c>
      <c r="B92" s="179" t="s">
        <v>999</v>
      </c>
      <c r="C92" s="182">
        <v>0</v>
      </c>
      <c r="D92" s="182">
        <v>5.9380951341229897</v>
      </c>
    </row>
    <row r="93" spans="1:4" ht="27.75" customHeight="1" x14ac:dyDescent="0.25">
      <c r="A93" s="6" t="s">
        <v>1000</v>
      </c>
      <c r="B93" s="179" t="s">
        <v>1001</v>
      </c>
      <c r="C93" s="182">
        <v>0</v>
      </c>
      <c r="D93" s="182">
        <v>0</v>
      </c>
    </row>
    <row r="94" spans="1:4" ht="27.75" customHeight="1" x14ac:dyDescent="0.25">
      <c r="A94" s="6" t="s">
        <v>1002</v>
      </c>
      <c r="B94" s="179" t="s">
        <v>1003</v>
      </c>
      <c r="C94" s="182">
        <v>0</v>
      </c>
      <c r="D94" s="182">
        <v>0</v>
      </c>
    </row>
    <row r="95" spans="1:4" ht="27.75" customHeight="1" x14ac:dyDescent="0.25">
      <c r="A95" s="6" t="s">
        <v>1004</v>
      </c>
      <c r="B95" s="179" t="s">
        <v>1005</v>
      </c>
      <c r="C95" s="182">
        <v>0</v>
      </c>
      <c r="D95" s="182">
        <v>0</v>
      </c>
    </row>
    <row r="96" spans="1:4" ht="27.75" customHeight="1" x14ac:dyDescent="0.25">
      <c r="A96" s="6" t="s">
        <v>1006</v>
      </c>
      <c r="B96" s="179" t="s">
        <v>1007</v>
      </c>
      <c r="C96" s="182">
        <v>0</v>
      </c>
      <c r="D96" s="182">
        <v>0</v>
      </c>
    </row>
    <row r="97" spans="1:4" ht="27.75" customHeight="1" x14ac:dyDescent="0.25">
      <c r="A97" s="6" t="s">
        <v>1008</v>
      </c>
      <c r="B97" s="179" t="s">
        <v>1009</v>
      </c>
      <c r="C97" s="182">
        <v>0</v>
      </c>
      <c r="D97" s="182">
        <v>0</v>
      </c>
    </row>
    <row r="98" spans="1:4" ht="27.75" customHeight="1" x14ac:dyDescent="0.25">
      <c r="A98" s="6" t="s">
        <v>1010</v>
      </c>
      <c r="B98" s="179" t="s">
        <v>1011</v>
      </c>
      <c r="C98" s="182">
        <v>0</v>
      </c>
      <c r="D98" s="182">
        <v>0</v>
      </c>
    </row>
    <row r="99" spans="1:4" ht="27.75" customHeight="1" x14ac:dyDescent="0.25">
      <c r="A99" s="6" t="s">
        <v>1012</v>
      </c>
      <c r="B99" s="179" t="s">
        <v>1013</v>
      </c>
      <c r="C99" s="182">
        <v>0</v>
      </c>
      <c r="D99" s="182">
        <v>0</v>
      </c>
    </row>
    <row r="100" spans="1:4" ht="27.75" customHeight="1" x14ac:dyDescent="0.25">
      <c r="A100" s="6" t="s">
        <v>1014</v>
      </c>
      <c r="B100" s="179" t="s">
        <v>1015</v>
      </c>
      <c r="C100" s="182">
        <v>0</v>
      </c>
      <c r="D100" s="182">
        <v>0</v>
      </c>
    </row>
    <row r="101" spans="1:4" ht="27.75" customHeight="1" x14ac:dyDescent="0.25">
      <c r="A101" s="6" t="s">
        <v>1016</v>
      </c>
      <c r="B101" s="179" t="s">
        <v>1017</v>
      </c>
      <c r="C101" s="182">
        <v>0</v>
      </c>
      <c r="D101" s="182">
        <v>0</v>
      </c>
    </row>
    <row r="102" spans="1:4" ht="27.75" customHeight="1" x14ac:dyDescent="0.25">
      <c r="A102" s="6" t="s">
        <v>1018</v>
      </c>
      <c r="B102" s="179" t="s">
        <v>1019</v>
      </c>
      <c r="C102" s="182">
        <v>0</v>
      </c>
      <c r="D102" s="182">
        <v>0</v>
      </c>
    </row>
    <row r="103" spans="1:4" ht="27.75" customHeight="1" x14ac:dyDescent="0.25">
      <c r="A103" s="6" t="s">
        <v>1020</v>
      </c>
      <c r="B103" s="179" t="s">
        <v>1021</v>
      </c>
      <c r="C103" s="182">
        <v>2.6449330003545199</v>
      </c>
      <c r="D103" s="182">
        <v>5.9380951341229897</v>
      </c>
    </row>
    <row r="104" spans="1:4" ht="27.75" customHeight="1" x14ac:dyDescent="0.25">
      <c r="A104" s="6" t="s">
        <v>1022</v>
      </c>
      <c r="B104" s="179" t="s">
        <v>1023</v>
      </c>
      <c r="C104" s="182">
        <v>0</v>
      </c>
      <c r="D104" s="182">
        <v>0</v>
      </c>
    </row>
    <row r="105" spans="1:4" ht="27.75" customHeight="1" x14ac:dyDescent="0.25">
      <c r="A105" s="6" t="s">
        <v>1024</v>
      </c>
      <c r="B105" s="179" t="s">
        <v>1025</v>
      </c>
      <c r="C105" s="182">
        <v>0</v>
      </c>
      <c r="D105" s="182">
        <v>0</v>
      </c>
    </row>
    <row r="106" spans="1:4" ht="27.75" customHeight="1" x14ac:dyDescent="0.25">
      <c r="A106" s="6" t="s">
        <v>1026</v>
      </c>
      <c r="B106" s="179" t="s">
        <v>1027</v>
      </c>
      <c r="C106" s="182">
        <v>0</v>
      </c>
      <c r="D106" s="182">
        <v>5.9380951341229897</v>
      </c>
    </row>
    <row r="107" spans="1:4" ht="27.75" customHeight="1" x14ac:dyDescent="0.25">
      <c r="A107" s="6" t="s">
        <v>1028</v>
      </c>
      <c r="B107" s="179" t="s">
        <v>1029</v>
      </c>
      <c r="C107" s="182">
        <v>0</v>
      </c>
      <c r="D107" s="182">
        <v>0</v>
      </c>
    </row>
    <row r="108" spans="1:4" ht="27.75" customHeight="1" x14ac:dyDescent="0.25">
      <c r="A108" s="6" t="s">
        <v>1030</v>
      </c>
      <c r="B108" s="179" t="s">
        <v>1031</v>
      </c>
      <c r="C108" s="182">
        <v>0</v>
      </c>
      <c r="D108" s="182">
        <v>1.1420246322332701</v>
      </c>
    </row>
    <row r="109" spans="1:4" ht="27.75" customHeight="1" x14ac:dyDescent="0.25">
      <c r="A109" s="6" t="s">
        <v>1032</v>
      </c>
      <c r="B109" s="179" t="s">
        <v>1033</v>
      </c>
      <c r="C109" s="182">
        <v>0</v>
      </c>
      <c r="D109" s="182">
        <v>0</v>
      </c>
    </row>
    <row r="110" spans="1:4" ht="27.75" customHeight="1" x14ac:dyDescent="0.25">
      <c r="A110" s="6" t="s">
        <v>1034</v>
      </c>
      <c r="B110" s="179" t="s">
        <v>1035</v>
      </c>
      <c r="C110" s="182">
        <v>0</v>
      </c>
      <c r="D110" s="182">
        <v>0</v>
      </c>
    </row>
    <row r="111" spans="1:4" ht="27.75" customHeight="1" x14ac:dyDescent="0.25">
      <c r="A111" s="6" t="s">
        <v>1036</v>
      </c>
      <c r="B111" s="179" t="s">
        <v>1037</v>
      </c>
      <c r="C111" s="182">
        <v>0</v>
      </c>
      <c r="D111" s="182">
        <v>3.4601278500273298</v>
      </c>
    </row>
    <row r="112" spans="1:4" ht="27.75" customHeight="1" x14ac:dyDescent="0.25">
      <c r="A112" s="6" t="s">
        <v>1038</v>
      </c>
      <c r="B112" s="179" t="s">
        <v>1039</v>
      </c>
      <c r="C112" s="182">
        <v>0</v>
      </c>
      <c r="D112" s="182">
        <v>0</v>
      </c>
    </row>
    <row r="113" spans="1:4" ht="27.75" customHeight="1" x14ac:dyDescent="0.25">
      <c r="A113" s="6" t="s">
        <v>1040</v>
      </c>
      <c r="B113" s="179" t="s">
        <v>1041</v>
      </c>
      <c r="C113" s="182">
        <v>0</v>
      </c>
      <c r="D113" s="182">
        <v>0</v>
      </c>
    </row>
    <row r="114" spans="1:4" ht="27.75" customHeight="1" x14ac:dyDescent="0.25">
      <c r="A114" s="6" t="s">
        <v>1042</v>
      </c>
      <c r="B114" s="179" t="s">
        <v>1043</v>
      </c>
      <c r="C114" s="182">
        <v>0</v>
      </c>
      <c r="D114" s="182">
        <v>0</v>
      </c>
    </row>
    <row r="115" spans="1:4" ht="27.75" customHeight="1" x14ac:dyDescent="0.25">
      <c r="A115" s="6" t="s">
        <v>1044</v>
      </c>
      <c r="B115" s="179" t="s">
        <v>1045</v>
      </c>
      <c r="C115" s="182">
        <v>0</v>
      </c>
      <c r="D115" s="182">
        <v>0</v>
      </c>
    </row>
    <row r="116" spans="1:4" ht="27.75" customHeight="1" x14ac:dyDescent="0.25">
      <c r="A116" s="6" t="s">
        <v>1046</v>
      </c>
      <c r="B116" s="179" t="s">
        <v>1047</v>
      </c>
      <c r="C116" s="182">
        <v>4.08557575405138</v>
      </c>
      <c r="D116" s="182">
        <v>0</v>
      </c>
    </row>
    <row r="117" spans="1:4" ht="27.75" customHeight="1" x14ac:dyDescent="0.25">
      <c r="A117" s="6" t="s">
        <v>1048</v>
      </c>
      <c r="B117" s="179" t="s">
        <v>1049</v>
      </c>
      <c r="C117" s="182">
        <v>0</v>
      </c>
      <c r="D117" s="182">
        <v>0</v>
      </c>
    </row>
    <row r="118" spans="1:4" ht="27.75" customHeight="1" x14ac:dyDescent="0.25">
      <c r="A118" s="6" t="s">
        <v>1050</v>
      </c>
      <c r="B118" s="179" t="s">
        <v>1051</v>
      </c>
      <c r="C118" s="182">
        <v>0</v>
      </c>
      <c r="D118" s="182">
        <v>0.48272526347542899</v>
      </c>
    </row>
    <row r="119" spans="1:4" ht="27.75" customHeight="1" x14ac:dyDescent="0.25">
      <c r="A119" s="6" t="s">
        <v>1052</v>
      </c>
      <c r="B119" s="179" t="s">
        <v>1053</v>
      </c>
      <c r="C119" s="182">
        <v>0</v>
      </c>
      <c r="D119" s="182">
        <v>3.4601278500273298</v>
      </c>
    </row>
    <row r="120" spans="1:4" ht="27.75" customHeight="1" x14ac:dyDescent="0.25">
      <c r="A120" s="6" t="s">
        <v>1054</v>
      </c>
      <c r="B120" s="179" t="s">
        <v>1055</v>
      </c>
      <c r="C120" s="182">
        <v>0</v>
      </c>
      <c r="D120" s="182">
        <v>3.4601278500273298</v>
      </c>
    </row>
    <row r="121" spans="1:4" ht="27.75" customHeight="1" x14ac:dyDescent="0.25">
      <c r="A121" s="6" t="s">
        <v>1056</v>
      </c>
      <c r="B121" s="179" t="s">
        <v>1057</v>
      </c>
      <c r="C121" s="182">
        <v>0</v>
      </c>
      <c r="D121" s="182">
        <v>3.4601278500273298</v>
      </c>
    </row>
    <row r="122" spans="1:4" ht="27.75" customHeight="1" x14ac:dyDescent="0.25">
      <c r="A122" s="6" t="s">
        <v>1058</v>
      </c>
      <c r="B122" s="179" t="s">
        <v>1059</v>
      </c>
      <c r="C122" s="182">
        <v>0</v>
      </c>
      <c r="D122" s="182">
        <v>0</v>
      </c>
    </row>
    <row r="123" spans="1:4" ht="27.75" customHeight="1" x14ac:dyDescent="0.25">
      <c r="A123" s="6" t="s">
        <v>1060</v>
      </c>
      <c r="B123" s="179" t="s">
        <v>1061</v>
      </c>
      <c r="C123" s="182">
        <v>0</v>
      </c>
      <c r="D123" s="182">
        <v>0</v>
      </c>
    </row>
    <row r="124" spans="1:4" ht="27.75" customHeight="1" x14ac:dyDescent="0.25">
      <c r="A124" s="6" t="s">
        <v>1062</v>
      </c>
      <c r="B124" s="179" t="s">
        <v>1063</v>
      </c>
      <c r="C124" s="182">
        <v>0</v>
      </c>
      <c r="D124" s="182">
        <v>0</v>
      </c>
    </row>
    <row r="125" spans="1:4" ht="27.75" customHeight="1" x14ac:dyDescent="0.25">
      <c r="A125" s="6" t="s">
        <v>1064</v>
      </c>
      <c r="B125" s="179" t="s">
        <v>1065</v>
      </c>
      <c r="C125" s="182">
        <v>0</v>
      </c>
      <c r="D125" s="182">
        <v>0</v>
      </c>
    </row>
    <row r="126" spans="1:4" ht="27.75" customHeight="1" x14ac:dyDescent="0.25">
      <c r="A126" s="6" t="s">
        <v>1066</v>
      </c>
      <c r="B126" s="179" t="s">
        <v>1067</v>
      </c>
      <c r="C126" s="182">
        <v>0</v>
      </c>
      <c r="D126" s="182">
        <v>4.2556053268648597</v>
      </c>
    </row>
    <row r="127" spans="1:4" ht="27.75" customHeight="1" x14ac:dyDescent="0.25">
      <c r="A127" s="6" t="s">
        <v>1068</v>
      </c>
      <c r="B127" s="179" t="s">
        <v>1069</v>
      </c>
      <c r="C127" s="182">
        <v>0</v>
      </c>
      <c r="D127" s="182">
        <v>0</v>
      </c>
    </row>
    <row r="128" spans="1:4" ht="27.75" customHeight="1" x14ac:dyDescent="0.25">
      <c r="A128" s="6" t="s">
        <v>1070</v>
      </c>
      <c r="B128" s="179" t="s">
        <v>1071</v>
      </c>
      <c r="C128" s="182">
        <v>0</v>
      </c>
      <c r="D128" s="182">
        <v>3.4601278500273298</v>
      </c>
    </row>
    <row r="129" spans="1:4" ht="27.75" customHeight="1" x14ac:dyDescent="0.25">
      <c r="A129" s="6" t="s">
        <v>1072</v>
      </c>
      <c r="B129" s="179" t="s">
        <v>1073</v>
      </c>
      <c r="C129" s="182">
        <v>0</v>
      </c>
      <c r="D129" s="182">
        <v>3.4601278500273298</v>
      </c>
    </row>
    <row r="130" spans="1:4" ht="27.75" customHeight="1" x14ac:dyDescent="0.25">
      <c r="A130" s="6" t="s">
        <v>1074</v>
      </c>
      <c r="B130" s="179" t="s">
        <v>1075</v>
      </c>
      <c r="C130" s="182">
        <v>0</v>
      </c>
      <c r="D130" s="182">
        <v>0</v>
      </c>
    </row>
    <row r="131" spans="1:4" ht="27.75" customHeight="1" x14ac:dyDescent="0.25">
      <c r="A131" s="6" t="s">
        <v>1076</v>
      </c>
      <c r="B131" s="179" t="s">
        <v>1077</v>
      </c>
      <c r="C131" s="182">
        <v>0</v>
      </c>
      <c r="D131" s="182">
        <v>3.4601278500273298</v>
      </c>
    </row>
    <row r="132" spans="1:4" ht="27.75" customHeight="1" x14ac:dyDescent="0.25">
      <c r="A132" s="6" t="s">
        <v>1078</v>
      </c>
      <c r="B132" s="179" t="s">
        <v>1079</v>
      </c>
      <c r="C132" s="182">
        <v>0</v>
      </c>
      <c r="D132" s="182">
        <v>4.2556053268648597</v>
      </c>
    </row>
    <row r="133" spans="1:4" ht="27.75" customHeight="1" x14ac:dyDescent="0.25">
      <c r="A133" s="6" t="s">
        <v>1080</v>
      </c>
      <c r="B133" s="179" t="s">
        <v>1081</v>
      </c>
      <c r="C133" s="182">
        <v>0</v>
      </c>
      <c r="D133" s="182">
        <v>3.4601278500273298</v>
      </c>
    </row>
    <row r="134" spans="1:4" ht="27.75" customHeight="1" x14ac:dyDescent="0.25">
      <c r="A134" s="6" t="s">
        <v>1082</v>
      </c>
      <c r="B134" s="179" t="s">
        <v>1083</v>
      </c>
      <c r="C134" s="182">
        <v>0</v>
      </c>
      <c r="D134" s="182">
        <v>4.2556053268648597</v>
      </c>
    </row>
    <row r="135" spans="1:4" ht="27.75" customHeight="1" x14ac:dyDescent="0.25">
      <c r="A135" s="6" t="s">
        <v>1084</v>
      </c>
      <c r="B135" s="179" t="s">
        <v>1085</v>
      </c>
      <c r="C135" s="182">
        <v>0</v>
      </c>
      <c r="D135" s="182">
        <v>4.2556053268648597</v>
      </c>
    </row>
    <row r="136" spans="1:4" ht="27.75" customHeight="1" x14ac:dyDescent="0.25">
      <c r="A136" s="6" t="s">
        <v>1086</v>
      </c>
      <c r="B136" s="179" t="s">
        <v>1087</v>
      </c>
      <c r="C136" s="182">
        <v>0</v>
      </c>
      <c r="D136" s="182">
        <v>0</v>
      </c>
    </row>
    <row r="137" spans="1:4" ht="27.75" customHeight="1" x14ac:dyDescent="0.25">
      <c r="A137" s="6" t="s">
        <v>1088</v>
      </c>
      <c r="B137" s="179" t="s">
        <v>1089</v>
      </c>
      <c r="C137" s="182">
        <v>0</v>
      </c>
      <c r="D137" s="182">
        <v>0</v>
      </c>
    </row>
    <row r="138" spans="1:4" ht="27.75" customHeight="1" x14ac:dyDescent="0.25">
      <c r="A138" s="6" t="s">
        <v>1090</v>
      </c>
      <c r="B138" s="179" t="s">
        <v>1091</v>
      </c>
      <c r="C138" s="182">
        <v>0</v>
      </c>
      <c r="D138" s="182">
        <v>4.2556053268648597</v>
      </c>
    </row>
    <row r="139" spans="1:4" ht="27.75" customHeight="1" x14ac:dyDescent="0.25">
      <c r="A139" s="6" t="s">
        <v>1092</v>
      </c>
      <c r="B139" s="179" t="s">
        <v>1093</v>
      </c>
      <c r="C139" s="182">
        <v>0</v>
      </c>
      <c r="D139" s="182">
        <v>0</v>
      </c>
    </row>
    <row r="140" spans="1:4" ht="27.75" customHeight="1" x14ac:dyDescent="0.25">
      <c r="A140" s="6" t="s">
        <v>1094</v>
      </c>
      <c r="B140" s="179" t="s">
        <v>1095</v>
      </c>
      <c r="C140" s="182">
        <v>0</v>
      </c>
      <c r="D140" s="182">
        <v>0</v>
      </c>
    </row>
    <row r="141" spans="1:4" ht="27.75" customHeight="1" x14ac:dyDescent="0.25">
      <c r="A141" s="6" t="s">
        <v>1096</v>
      </c>
      <c r="B141" s="179" t="s">
        <v>1097</v>
      </c>
      <c r="C141" s="182">
        <v>0</v>
      </c>
      <c r="D141" s="182">
        <v>3.3137086055085798</v>
      </c>
    </row>
    <row r="142" spans="1:4" ht="27.75" customHeight="1" x14ac:dyDescent="0.25">
      <c r="A142" s="6" t="s">
        <v>1098</v>
      </c>
      <c r="B142" s="179" t="s">
        <v>1099</v>
      </c>
      <c r="C142" s="182">
        <v>0</v>
      </c>
      <c r="D142" s="182">
        <v>3.3137086055085798</v>
      </c>
    </row>
    <row r="143" spans="1:4" ht="27.75" customHeight="1" x14ac:dyDescent="0.25">
      <c r="A143" s="6" t="s">
        <v>1100</v>
      </c>
      <c r="B143" s="179" t="s">
        <v>1101</v>
      </c>
      <c r="C143" s="182">
        <v>0</v>
      </c>
      <c r="D143" s="182">
        <v>4.2556053268648597</v>
      </c>
    </row>
    <row r="144" spans="1:4" ht="27.75" customHeight="1" x14ac:dyDescent="0.25">
      <c r="A144" s="6" t="s">
        <v>1102</v>
      </c>
      <c r="B144" s="179" t="s">
        <v>1103</v>
      </c>
      <c r="C144" s="182">
        <v>0</v>
      </c>
      <c r="D144" s="182">
        <v>3.3137086055085798</v>
      </c>
    </row>
    <row r="145" spans="1:4" ht="27.75" customHeight="1" x14ac:dyDescent="0.25">
      <c r="A145" s="6" t="s">
        <v>1104</v>
      </c>
      <c r="B145" s="179" t="s">
        <v>1105</v>
      </c>
      <c r="C145" s="182">
        <v>0</v>
      </c>
      <c r="D145" s="182">
        <v>3.3137086055085798</v>
      </c>
    </row>
    <row r="146" spans="1:4" ht="27.75" customHeight="1" x14ac:dyDescent="0.25">
      <c r="A146" s="6" t="s">
        <v>1106</v>
      </c>
      <c r="B146" s="179" t="s">
        <v>1107</v>
      </c>
      <c r="C146" s="182">
        <v>0</v>
      </c>
      <c r="D146" s="182">
        <v>0</v>
      </c>
    </row>
    <row r="147" spans="1:4" ht="27.75" customHeight="1" x14ac:dyDescent="0.25">
      <c r="A147" s="6" t="s">
        <v>1108</v>
      </c>
      <c r="B147" s="179" t="s">
        <v>1109</v>
      </c>
      <c r="C147" s="182">
        <v>0</v>
      </c>
      <c r="D147" s="182">
        <v>0</v>
      </c>
    </row>
    <row r="148" spans="1:4" ht="27.75" customHeight="1" x14ac:dyDescent="0.25">
      <c r="A148" s="6" t="s">
        <v>1110</v>
      </c>
      <c r="B148" s="179" t="s">
        <v>1111</v>
      </c>
      <c r="C148" s="182">
        <v>0</v>
      </c>
      <c r="D148" s="182">
        <v>0</v>
      </c>
    </row>
    <row r="149" spans="1:4" ht="27.75" customHeight="1" x14ac:dyDescent="0.25">
      <c r="A149" s="6" t="s">
        <v>1112</v>
      </c>
      <c r="B149" s="179" t="s">
        <v>1113</v>
      </c>
      <c r="C149" s="182">
        <v>0</v>
      </c>
      <c r="D149" s="182">
        <v>0</v>
      </c>
    </row>
    <row r="150" spans="1:4" ht="27.75" customHeight="1" x14ac:dyDescent="0.25">
      <c r="A150" s="6" t="s">
        <v>1114</v>
      </c>
      <c r="B150" s="179" t="s">
        <v>1115</v>
      </c>
      <c r="C150" s="182">
        <v>0</v>
      </c>
      <c r="D150" s="182">
        <v>4.2556053268648597</v>
      </c>
    </row>
    <row r="151" spans="1:4" ht="27.75" customHeight="1" x14ac:dyDescent="0.25">
      <c r="A151" s="6" t="s">
        <v>1116</v>
      </c>
      <c r="B151" s="179" t="s">
        <v>1117</v>
      </c>
      <c r="C151" s="182">
        <v>0</v>
      </c>
      <c r="D151" s="182">
        <v>0</v>
      </c>
    </row>
    <row r="152" spans="1:4" ht="27.75" customHeight="1" x14ac:dyDescent="0.25">
      <c r="A152" s="6" t="s">
        <v>1118</v>
      </c>
      <c r="B152" s="179" t="s">
        <v>1119</v>
      </c>
      <c r="C152" s="182">
        <v>0</v>
      </c>
      <c r="D152" s="182">
        <v>0</v>
      </c>
    </row>
    <row r="153" spans="1:4" ht="27.75" customHeight="1" x14ac:dyDescent="0.25">
      <c r="A153" s="6" t="s">
        <v>1120</v>
      </c>
      <c r="B153" s="179" t="s">
        <v>1121</v>
      </c>
      <c r="C153" s="182">
        <v>0</v>
      </c>
      <c r="D153" s="182">
        <v>0</v>
      </c>
    </row>
    <row r="154" spans="1:4" ht="27.75" customHeight="1" x14ac:dyDescent="0.25">
      <c r="A154" s="6" t="s">
        <v>1122</v>
      </c>
      <c r="B154" s="179" t="s">
        <v>1123</v>
      </c>
      <c r="C154" s="182">
        <v>0</v>
      </c>
      <c r="D154" s="182">
        <v>0</v>
      </c>
    </row>
    <row r="155" spans="1:4" ht="27.75" customHeight="1" x14ac:dyDescent="0.25">
      <c r="A155" s="6" t="s">
        <v>1124</v>
      </c>
      <c r="B155" s="179" t="s">
        <v>1125</v>
      </c>
      <c r="C155" s="182">
        <v>0</v>
      </c>
      <c r="D155" s="182">
        <v>0</v>
      </c>
    </row>
    <row r="156" spans="1:4" ht="27.75" customHeight="1" x14ac:dyDescent="0.25">
      <c r="A156" s="6" t="s">
        <v>1126</v>
      </c>
      <c r="B156" s="179" t="s">
        <v>1127</v>
      </c>
      <c r="C156" s="182">
        <v>0</v>
      </c>
      <c r="D156" s="182">
        <v>0</v>
      </c>
    </row>
    <row r="157" spans="1:4" ht="27.75" customHeight="1" x14ac:dyDescent="0.25">
      <c r="A157" s="6" t="s">
        <v>1128</v>
      </c>
      <c r="B157" s="179" t="s">
        <v>1129</v>
      </c>
      <c r="C157" s="182">
        <v>0</v>
      </c>
      <c r="D157" s="182">
        <v>0</v>
      </c>
    </row>
    <row r="158" spans="1:4" ht="27.75" customHeight="1" x14ac:dyDescent="0.25">
      <c r="A158" s="6" t="s">
        <v>1130</v>
      </c>
      <c r="B158" s="179" t="s">
        <v>1131</v>
      </c>
      <c r="C158" s="182">
        <v>0</v>
      </c>
      <c r="D158" s="182">
        <v>0</v>
      </c>
    </row>
    <row r="159" spans="1:4" ht="27.75" customHeight="1" x14ac:dyDescent="0.25">
      <c r="A159" s="6" t="s">
        <v>1132</v>
      </c>
      <c r="B159" s="179" t="s">
        <v>1133</v>
      </c>
      <c r="C159" s="182">
        <v>0</v>
      </c>
      <c r="D159" s="182">
        <v>0</v>
      </c>
    </row>
    <row r="160" spans="1:4" ht="27.75" customHeight="1" x14ac:dyDescent="0.25">
      <c r="A160" s="6" t="s">
        <v>1134</v>
      </c>
      <c r="B160" s="179" t="s">
        <v>1135</v>
      </c>
      <c r="C160" s="182">
        <v>0</v>
      </c>
      <c r="D160" s="182">
        <v>0</v>
      </c>
    </row>
    <row r="161" spans="1:4" ht="27.75" customHeight="1" x14ac:dyDescent="0.25">
      <c r="A161" s="6" t="s">
        <v>1136</v>
      </c>
      <c r="B161" s="179" t="s">
        <v>1137</v>
      </c>
      <c r="C161" s="182">
        <v>0</v>
      </c>
      <c r="D161" s="182">
        <v>3.4601278500273298</v>
      </c>
    </row>
    <row r="162" spans="1:4" ht="27.75" customHeight="1" x14ac:dyDescent="0.25">
      <c r="A162" s="6" t="s">
        <v>1138</v>
      </c>
      <c r="B162" s="179" t="s">
        <v>1139</v>
      </c>
      <c r="C162" s="182">
        <v>0</v>
      </c>
      <c r="D162" s="182">
        <v>0</v>
      </c>
    </row>
    <row r="163" spans="1:4" ht="27.75" customHeight="1" x14ac:dyDescent="0.25">
      <c r="A163" s="6" t="s">
        <v>1140</v>
      </c>
      <c r="B163" s="179" t="s">
        <v>1141</v>
      </c>
      <c r="C163" s="182">
        <v>0</v>
      </c>
      <c r="D163" s="182">
        <v>4.2556053268648597</v>
      </c>
    </row>
    <row r="164" spans="1:4" ht="27.75" customHeight="1" x14ac:dyDescent="0.25">
      <c r="A164" s="6" t="s">
        <v>1142</v>
      </c>
      <c r="B164" s="179" t="s">
        <v>1143</v>
      </c>
      <c r="C164" s="182">
        <v>0</v>
      </c>
      <c r="D164" s="182">
        <v>3.4601278500273298</v>
      </c>
    </row>
    <row r="165" spans="1:4" ht="27.75" customHeight="1" x14ac:dyDescent="0.25">
      <c r="A165" s="6" t="s">
        <v>1144</v>
      </c>
      <c r="B165" s="179" t="s">
        <v>1145</v>
      </c>
      <c r="C165" s="182">
        <v>0</v>
      </c>
      <c r="D165" s="182">
        <v>0</v>
      </c>
    </row>
    <row r="166" spans="1:4" ht="27.75" customHeight="1" x14ac:dyDescent="0.25">
      <c r="A166" s="6" t="s">
        <v>1146</v>
      </c>
      <c r="B166" s="179" t="s">
        <v>1147</v>
      </c>
      <c r="C166" s="182">
        <v>0</v>
      </c>
      <c r="D166" s="182">
        <v>3.3137086055085798</v>
      </c>
    </row>
    <row r="167" spans="1:4" ht="27.75" customHeight="1" x14ac:dyDescent="0.25">
      <c r="A167" s="6" t="s">
        <v>1148</v>
      </c>
      <c r="B167" s="179" t="s">
        <v>1149</v>
      </c>
      <c r="C167" s="182">
        <v>0</v>
      </c>
      <c r="D167" s="182">
        <v>3.3137086055085798</v>
      </c>
    </row>
    <row r="168" spans="1:4" ht="27.75" customHeight="1" x14ac:dyDescent="0.25">
      <c r="A168" s="6" t="s">
        <v>1150</v>
      </c>
      <c r="B168" s="179" t="s">
        <v>1151</v>
      </c>
      <c r="C168" s="182">
        <v>0</v>
      </c>
      <c r="D168" s="182">
        <v>3.3137086055085798</v>
      </c>
    </row>
    <row r="169" spans="1:4" ht="27.75" customHeight="1" x14ac:dyDescent="0.25">
      <c r="A169" s="6" t="s">
        <v>1152</v>
      </c>
      <c r="B169" s="179" t="s">
        <v>1153</v>
      </c>
      <c r="C169" s="182">
        <v>0</v>
      </c>
      <c r="D169" s="182">
        <v>3.4601278500273298</v>
      </c>
    </row>
    <row r="170" spans="1:4" ht="27.75" customHeight="1" x14ac:dyDescent="0.25">
      <c r="A170" s="6" t="s">
        <v>1154</v>
      </c>
      <c r="B170" s="179" t="s">
        <v>1155</v>
      </c>
      <c r="C170" s="182">
        <v>0</v>
      </c>
      <c r="D170" s="182">
        <v>3.4601278500273298</v>
      </c>
    </row>
    <row r="171" spans="1:4" ht="27.75" customHeight="1" x14ac:dyDescent="0.25">
      <c r="A171" s="6" t="s">
        <v>1156</v>
      </c>
      <c r="B171" s="179" t="s">
        <v>1157</v>
      </c>
      <c r="C171" s="182">
        <v>0</v>
      </c>
      <c r="D171" s="182">
        <v>0</v>
      </c>
    </row>
    <row r="172" spans="1:4" ht="27.75" customHeight="1" x14ac:dyDescent="0.25">
      <c r="A172" s="6" t="s">
        <v>1158</v>
      </c>
      <c r="B172" s="179" t="s">
        <v>1159</v>
      </c>
      <c r="C172" s="182">
        <v>0</v>
      </c>
      <c r="D172" s="182">
        <v>4.2556053268648597</v>
      </c>
    </row>
    <row r="173" spans="1:4" ht="27.75" customHeight="1" x14ac:dyDescent="0.25">
      <c r="A173" s="6" t="s">
        <v>1160</v>
      </c>
      <c r="B173" s="179" t="s">
        <v>1161</v>
      </c>
      <c r="C173" s="182">
        <v>0</v>
      </c>
      <c r="D173" s="182">
        <v>3.4601278500273298</v>
      </c>
    </row>
    <row r="174" spans="1:4" ht="27.75" customHeight="1" x14ac:dyDescent="0.25">
      <c r="A174" s="6" t="s">
        <v>1162</v>
      </c>
      <c r="B174" s="179" t="s">
        <v>1163</v>
      </c>
      <c r="C174" s="182">
        <v>0</v>
      </c>
      <c r="D174" s="182">
        <v>3.4601278500273298</v>
      </c>
    </row>
    <row r="175" spans="1:4" ht="27.75" customHeight="1" x14ac:dyDescent="0.25">
      <c r="A175" s="6" t="s">
        <v>1164</v>
      </c>
      <c r="B175" s="179" t="s">
        <v>1165</v>
      </c>
      <c r="C175" s="182">
        <v>0</v>
      </c>
      <c r="D175" s="182">
        <v>4.2556053268648597</v>
      </c>
    </row>
    <row r="176" spans="1:4" ht="27.75" customHeight="1" x14ac:dyDescent="0.25">
      <c r="A176" s="6" t="s">
        <v>1166</v>
      </c>
      <c r="B176" s="179" t="s">
        <v>1167</v>
      </c>
      <c r="C176" s="182">
        <v>0</v>
      </c>
      <c r="D176" s="182">
        <v>4.2556053268648597</v>
      </c>
    </row>
    <row r="177" spans="1:4" ht="27.75" customHeight="1" x14ac:dyDescent="0.25">
      <c r="A177" s="6" t="s">
        <v>1168</v>
      </c>
      <c r="B177" s="179" t="s">
        <v>1169</v>
      </c>
      <c r="C177" s="182">
        <v>0</v>
      </c>
      <c r="D177" s="182">
        <v>0</v>
      </c>
    </row>
    <row r="178" spans="1:4" ht="27.75" customHeight="1" x14ac:dyDescent="0.25">
      <c r="A178" s="6" t="s">
        <v>1170</v>
      </c>
      <c r="B178" s="179" t="s">
        <v>1171</v>
      </c>
      <c r="C178" s="182">
        <v>0</v>
      </c>
      <c r="D178" s="182">
        <v>0</v>
      </c>
    </row>
    <row r="179" spans="1:4" ht="27.75" customHeight="1" x14ac:dyDescent="0.25">
      <c r="A179" s="6" t="s">
        <v>1172</v>
      </c>
      <c r="B179" s="179" t="s">
        <v>1173</v>
      </c>
      <c r="C179" s="182">
        <v>0</v>
      </c>
      <c r="D179" s="182">
        <v>0</v>
      </c>
    </row>
    <row r="180" spans="1:4" ht="27.75" customHeight="1" x14ac:dyDescent="0.25">
      <c r="A180" s="6" t="s">
        <v>1174</v>
      </c>
      <c r="B180" s="179" t="s">
        <v>1175</v>
      </c>
      <c r="C180" s="182">
        <v>0</v>
      </c>
      <c r="D180" s="182">
        <v>0</v>
      </c>
    </row>
    <row r="181" spans="1:4" ht="27.75" customHeight="1" x14ac:dyDescent="0.25">
      <c r="A181" s="6" t="s">
        <v>1176</v>
      </c>
      <c r="B181" s="179" t="s">
        <v>1177</v>
      </c>
      <c r="C181" s="182">
        <v>0</v>
      </c>
      <c r="D181" s="182">
        <v>5.9380951341229897</v>
      </c>
    </row>
    <row r="182" spans="1:4" ht="27.75" customHeight="1" x14ac:dyDescent="0.25">
      <c r="A182" s="6" t="s">
        <v>1178</v>
      </c>
      <c r="B182" s="179" t="s">
        <v>1179</v>
      </c>
      <c r="C182" s="182">
        <v>0</v>
      </c>
      <c r="D182" s="182">
        <v>3.4601278500273298</v>
      </c>
    </row>
    <row r="183" spans="1:4" ht="27.75" customHeight="1" x14ac:dyDescent="0.25">
      <c r="A183" s="6" t="s">
        <v>1180</v>
      </c>
      <c r="B183" s="179" t="s">
        <v>1181</v>
      </c>
      <c r="C183" s="182">
        <v>0</v>
      </c>
      <c r="D183" s="182">
        <v>0</v>
      </c>
    </row>
    <row r="184" spans="1:4" ht="27.75" customHeight="1" x14ac:dyDescent="0.25">
      <c r="A184" s="6" t="s">
        <v>1182</v>
      </c>
      <c r="B184" s="179" t="s">
        <v>1183</v>
      </c>
      <c r="C184" s="182">
        <v>0</v>
      </c>
      <c r="D184" s="182">
        <v>0</v>
      </c>
    </row>
    <row r="185" spans="1:4" ht="27.75" customHeight="1" x14ac:dyDescent="0.25">
      <c r="A185" s="6" t="s">
        <v>1184</v>
      </c>
      <c r="B185" s="179" t="s">
        <v>1185</v>
      </c>
      <c r="C185" s="182">
        <v>0</v>
      </c>
      <c r="D185" s="182">
        <v>3.4601278500273298</v>
      </c>
    </row>
    <row r="186" spans="1:4" ht="27.75" customHeight="1" x14ac:dyDescent="0.25">
      <c r="A186" s="6" t="s">
        <v>1186</v>
      </c>
      <c r="B186" s="179" t="s">
        <v>1187</v>
      </c>
      <c r="C186" s="182">
        <v>0</v>
      </c>
      <c r="D186" s="182">
        <v>3.4601278500273298</v>
      </c>
    </row>
    <row r="187" spans="1:4" ht="27.75" customHeight="1" x14ac:dyDescent="0.25">
      <c r="A187" s="6" t="s">
        <v>1188</v>
      </c>
      <c r="B187" s="179" t="s">
        <v>1189</v>
      </c>
      <c r="C187" s="182">
        <v>0</v>
      </c>
      <c r="D187" s="182">
        <v>0</v>
      </c>
    </row>
    <row r="188" spans="1:4" ht="27.75" customHeight="1" x14ac:dyDescent="0.25">
      <c r="A188" s="6" t="s">
        <v>1190</v>
      </c>
      <c r="B188" s="179" t="s">
        <v>1191</v>
      </c>
      <c r="C188" s="182">
        <v>0</v>
      </c>
      <c r="D188" s="182">
        <v>3.4601278500273298</v>
      </c>
    </row>
    <row r="189" spans="1:4" ht="27.75" customHeight="1" x14ac:dyDescent="0.25">
      <c r="A189" s="6" t="s">
        <v>1192</v>
      </c>
      <c r="B189" s="179" t="s">
        <v>1193</v>
      </c>
      <c r="C189" s="182">
        <v>0</v>
      </c>
      <c r="D189" s="182">
        <v>3.4601278500273298</v>
      </c>
    </row>
    <row r="190" spans="1:4" ht="27.75" customHeight="1" x14ac:dyDescent="0.25">
      <c r="A190" s="6" t="s">
        <v>1194</v>
      </c>
      <c r="B190" s="179" t="s">
        <v>1195</v>
      </c>
      <c r="C190" s="182">
        <v>0</v>
      </c>
      <c r="D190" s="182">
        <v>3.4601278500273298</v>
      </c>
    </row>
    <row r="191" spans="1:4" ht="27.75" customHeight="1" x14ac:dyDescent="0.25">
      <c r="A191" s="6" t="s">
        <v>1196</v>
      </c>
      <c r="B191" s="179" t="s">
        <v>1197</v>
      </c>
      <c r="C191" s="182">
        <v>0</v>
      </c>
      <c r="D191" s="182">
        <v>3.4601278500273298</v>
      </c>
    </row>
    <row r="192" spans="1:4" ht="27.75" customHeight="1" x14ac:dyDescent="0.25">
      <c r="A192" s="6" t="s">
        <v>1198</v>
      </c>
      <c r="B192" s="179" t="s">
        <v>1199</v>
      </c>
      <c r="C192" s="182">
        <v>0</v>
      </c>
      <c r="D192" s="182">
        <v>3.4601278500273298</v>
      </c>
    </row>
    <row r="193" spans="1:4" ht="27.75" customHeight="1" x14ac:dyDescent="0.25">
      <c r="A193" s="6" t="s">
        <v>1200</v>
      </c>
      <c r="B193" s="179" t="s">
        <v>1201</v>
      </c>
      <c r="C193" s="182">
        <v>0</v>
      </c>
      <c r="D193" s="182">
        <v>3.4601278500273298</v>
      </c>
    </row>
    <row r="194" spans="1:4" ht="27.75" customHeight="1" x14ac:dyDescent="0.25">
      <c r="A194" s="6" t="s">
        <v>1202</v>
      </c>
      <c r="B194" s="179" t="s">
        <v>1203</v>
      </c>
      <c r="C194" s="182">
        <v>0</v>
      </c>
      <c r="D194" s="182">
        <v>4.2556053268648597</v>
      </c>
    </row>
    <row r="195" spans="1:4" ht="27.75" customHeight="1" x14ac:dyDescent="0.25">
      <c r="A195" s="6" t="s">
        <v>1204</v>
      </c>
      <c r="B195" s="179" t="s">
        <v>1205</v>
      </c>
      <c r="C195" s="182">
        <v>0</v>
      </c>
      <c r="D195" s="182">
        <v>0</v>
      </c>
    </row>
    <row r="196" spans="1:4" ht="27.75" customHeight="1" x14ac:dyDescent="0.25">
      <c r="A196" s="6" t="s">
        <v>1206</v>
      </c>
      <c r="B196" s="179" t="s">
        <v>1207</v>
      </c>
      <c r="C196" s="182">
        <v>0</v>
      </c>
      <c r="D196" s="182">
        <v>0</v>
      </c>
    </row>
    <row r="197" spans="1:4" ht="27.75" customHeight="1" x14ac:dyDescent="0.25">
      <c r="A197" s="6" t="s">
        <v>1208</v>
      </c>
      <c r="B197" s="179" t="s">
        <v>1209</v>
      </c>
      <c r="C197" s="182">
        <v>0</v>
      </c>
      <c r="D197" s="182">
        <v>0</v>
      </c>
    </row>
    <row r="198" spans="1:4" ht="27.75" customHeight="1" x14ac:dyDescent="0.25">
      <c r="A198" s="6" t="s">
        <v>1210</v>
      </c>
      <c r="B198" s="179" t="s">
        <v>1211</v>
      </c>
      <c r="C198" s="182">
        <v>0</v>
      </c>
      <c r="D198" s="182">
        <v>3.4601278500273298</v>
      </c>
    </row>
    <row r="199" spans="1:4" ht="27.75" customHeight="1" x14ac:dyDescent="0.25">
      <c r="A199" s="6" t="s">
        <v>1212</v>
      </c>
      <c r="B199" s="179" t="s">
        <v>1213</v>
      </c>
      <c r="C199" s="182">
        <v>0</v>
      </c>
      <c r="D199" s="182">
        <v>0</v>
      </c>
    </row>
    <row r="200" spans="1:4" ht="27.75" customHeight="1" x14ac:dyDescent="0.25">
      <c r="A200" s="6" t="s">
        <v>1214</v>
      </c>
      <c r="B200" s="179" t="s">
        <v>1215</v>
      </c>
      <c r="C200" s="182">
        <v>0</v>
      </c>
      <c r="D200" s="182">
        <v>0</v>
      </c>
    </row>
    <row r="201" spans="1:4" ht="27.75" customHeight="1" x14ac:dyDescent="0.25">
      <c r="A201" s="6" t="s">
        <v>1216</v>
      </c>
      <c r="B201" s="179" t="s">
        <v>1217</v>
      </c>
      <c r="C201" s="182">
        <v>0</v>
      </c>
      <c r="D201" s="182">
        <v>4.2556053268648597</v>
      </c>
    </row>
    <row r="202" spans="1:4" ht="27.75" customHeight="1" x14ac:dyDescent="0.25">
      <c r="A202" s="6" t="s">
        <v>1218</v>
      </c>
      <c r="B202" s="179" t="s">
        <v>1219</v>
      </c>
      <c r="C202" s="182">
        <v>0</v>
      </c>
      <c r="D202" s="182">
        <v>0</v>
      </c>
    </row>
    <row r="203" spans="1:4" ht="27.75" customHeight="1" x14ac:dyDescent="0.25">
      <c r="A203" s="6" t="s">
        <v>1220</v>
      </c>
      <c r="B203" s="179" t="s">
        <v>1221</v>
      </c>
      <c r="C203" s="182">
        <v>0</v>
      </c>
      <c r="D203" s="182">
        <v>0</v>
      </c>
    </row>
    <row r="204" spans="1:4" ht="27.75" customHeight="1" x14ac:dyDescent="0.25">
      <c r="A204" s="6" t="s">
        <v>1222</v>
      </c>
      <c r="B204" s="179" t="s">
        <v>1223</v>
      </c>
      <c r="C204" s="182">
        <v>0</v>
      </c>
      <c r="D204" s="182">
        <v>0</v>
      </c>
    </row>
    <row r="205" spans="1:4" ht="27.75" customHeight="1" x14ac:dyDescent="0.25">
      <c r="A205" s="6" t="s">
        <v>1224</v>
      </c>
      <c r="B205" s="179" t="s">
        <v>1225</v>
      </c>
      <c r="C205" s="182">
        <v>0</v>
      </c>
      <c r="D205" s="182">
        <v>0</v>
      </c>
    </row>
    <row r="206" spans="1:4" ht="27.75" customHeight="1" x14ac:dyDescent="0.25">
      <c r="A206" s="6" t="s">
        <v>1226</v>
      </c>
      <c r="B206" s="179" t="s">
        <v>1227</v>
      </c>
      <c r="C206" s="182">
        <v>0</v>
      </c>
      <c r="D206" s="182">
        <v>3.4601278500273298</v>
      </c>
    </row>
    <row r="207" spans="1:4" ht="27.75" customHeight="1" x14ac:dyDescent="0.25">
      <c r="A207" s="6" t="s">
        <v>1228</v>
      </c>
      <c r="B207" s="179" t="s">
        <v>1229</v>
      </c>
      <c r="C207" s="182">
        <v>0</v>
      </c>
      <c r="D207" s="182">
        <v>0</v>
      </c>
    </row>
    <row r="208" spans="1:4" ht="27.75" customHeight="1" x14ac:dyDescent="0.25">
      <c r="A208" s="6" t="s">
        <v>1230</v>
      </c>
      <c r="B208" s="179" t="s">
        <v>1231</v>
      </c>
      <c r="C208" s="182">
        <v>0</v>
      </c>
      <c r="D208" s="182">
        <v>4.2556053268648597</v>
      </c>
    </row>
    <row r="209" spans="1:4" ht="27.75" customHeight="1" x14ac:dyDescent="0.25">
      <c r="A209" s="6" t="s">
        <v>1232</v>
      </c>
      <c r="B209" s="179" t="s">
        <v>1233</v>
      </c>
      <c r="C209" s="182">
        <v>3.7413229591202701</v>
      </c>
      <c r="D209" s="182">
        <v>4.2556053268648597</v>
      </c>
    </row>
    <row r="210" spans="1:4" ht="27.75" customHeight="1" x14ac:dyDescent="0.25">
      <c r="A210" s="6" t="s">
        <v>1234</v>
      </c>
      <c r="B210" s="179" t="s">
        <v>1235</v>
      </c>
      <c r="C210" s="182">
        <v>0</v>
      </c>
      <c r="D210" s="182">
        <v>0</v>
      </c>
    </row>
    <row r="211" spans="1:4" ht="27.75" customHeight="1" x14ac:dyDescent="0.25">
      <c r="A211" s="6" t="s">
        <v>1236</v>
      </c>
      <c r="B211" s="179" t="s">
        <v>1237</v>
      </c>
      <c r="C211" s="182">
        <v>0</v>
      </c>
      <c r="D211" s="182">
        <v>0</v>
      </c>
    </row>
    <row r="212" spans="1:4" ht="27.75" customHeight="1" x14ac:dyDescent="0.25">
      <c r="A212" s="6" t="s">
        <v>1238</v>
      </c>
      <c r="B212" s="179" t="s">
        <v>1239</v>
      </c>
      <c r="C212" s="182">
        <v>0</v>
      </c>
      <c r="D212" s="182">
        <v>0</v>
      </c>
    </row>
    <row r="213" spans="1:4" ht="27.75" customHeight="1" x14ac:dyDescent="0.25">
      <c r="A213" s="6" t="s">
        <v>1240</v>
      </c>
      <c r="B213" s="179" t="s">
        <v>1241</v>
      </c>
      <c r="C213" s="182">
        <v>0</v>
      </c>
      <c r="D213" s="182">
        <v>4.2556053268648597</v>
      </c>
    </row>
    <row r="214" spans="1:4" ht="27.75" customHeight="1" x14ac:dyDescent="0.25">
      <c r="A214" s="6" t="s">
        <v>1242</v>
      </c>
      <c r="B214" s="179" t="s">
        <v>1243</v>
      </c>
      <c r="C214" s="182">
        <v>0</v>
      </c>
      <c r="D214" s="182">
        <v>4.2556053268648597</v>
      </c>
    </row>
    <row r="215" spans="1:4" ht="27.75" customHeight="1" x14ac:dyDescent="0.25">
      <c r="A215" s="6" t="s">
        <v>1244</v>
      </c>
      <c r="B215" s="179" t="s">
        <v>1245</v>
      </c>
      <c r="C215" s="182">
        <v>0</v>
      </c>
      <c r="D215" s="182">
        <v>0</v>
      </c>
    </row>
    <row r="216" spans="1:4" ht="27.75" customHeight="1" x14ac:dyDescent="0.25">
      <c r="A216" s="6" t="s">
        <v>1246</v>
      </c>
      <c r="B216" s="179" t="s">
        <v>1247</v>
      </c>
      <c r="C216" s="182">
        <v>0</v>
      </c>
      <c r="D216" s="182">
        <v>0</v>
      </c>
    </row>
    <row r="217" spans="1:4" ht="27.75" customHeight="1" x14ac:dyDescent="0.25">
      <c r="A217" s="6" t="s">
        <v>1248</v>
      </c>
      <c r="B217" s="179" t="s">
        <v>1249</v>
      </c>
      <c r="C217" s="182">
        <v>0</v>
      </c>
      <c r="D217" s="182">
        <v>0</v>
      </c>
    </row>
    <row r="218" spans="1:4" ht="27.75" customHeight="1" x14ac:dyDescent="0.25">
      <c r="A218" s="6" t="s">
        <v>1250</v>
      </c>
      <c r="B218" s="179" t="s">
        <v>1251</v>
      </c>
      <c r="C218" s="182">
        <v>0</v>
      </c>
      <c r="D218" s="182">
        <v>0</v>
      </c>
    </row>
    <row r="219" spans="1:4" ht="27.75" customHeight="1" x14ac:dyDescent="0.25">
      <c r="A219" s="6" t="s">
        <v>1252</v>
      </c>
      <c r="B219" s="179" t="s">
        <v>1253</v>
      </c>
      <c r="C219" s="182">
        <v>0</v>
      </c>
      <c r="D219" s="182">
        <v>0</v>
      </c>
    </row>
    <row r="220" spans="1:4" ht="27.75" customHeight="1" x14ac:dyDescent="0.25">
      <c r="A220" s="6" t="s">
        <v>1254</v>
      </c>
      <c r="B220" s="179" t="s">
        <v>1255</v>
      </c>
      <c r="C220" s="182">
        <v>0</v>
      </c>
      <c r="D220" s="182">
        <v>0</v>
      </c>
    </row>
    <row r="221" spans="1:4" ht="27.75" customHeight="1" x14ac:dyDescent="0.25">
      <c r="A221" s="6" t="s">
        <v>1256</v>
      </c>
      <c r="B221" s="179" t="s">
        <v>1257</v>
      </c>
      <c r="C221" s="182">
        <v>0</v>
      </c>
      <c r="D221" s="182">
        <v>0</v>
      </c>
    </row>
    <row r="222" spans="1:4" ht="27.75" customHeight="1" x14ac:dyDescent="0.25">
      <c r="A222" s="6" t="s">
        <v>1258</v>
      </c>
      <c r="B222" s="179" t="s">
        <v>1259</v>
      </c>
      <c r="C222" s="182">
        <v>0</v>
      </c>
      <c r="D222" s="182">
        <v>0</v>
      </c>
    </row>
    <row r="223" spans="1:4" ht="27.75" customHeight="1" x14ac:dyDescent="0.25">
      <c r="A223" s="6" t="s">
        <v>1260</v>
      </c>
      <c r="B223" s="179" t="s">
        <v>1261</v>
      </c>
      <c r="C223" s="182">
        <v>0</v>
      </c>
      <c r="D223" s="182">
        <v>0</v>
      </c>
    </row>
    <row r="224" spans="1:4" ht="27.75" customHeight="1" x14ac:dyDescent="0.25">
      <c r="A224" s="6" t="s">
        <v>1262</v>
      </c>
      <c r="B224" s="179" t="s">
        <v>1263</v>
      </c>
      <c r="C224" s="182">
        <v>0</v>
      </c>
      <c r="D224" s="182">
        <v>0</v>
      </c>
    </row>
    <row r="225" spans="1:4" ht="27.75" customHeight="1" x14ac:dyDescent="0.25">
      <c r="A225" s="6" t="s">
        <v>1264</v>
      </c>
      <c r="B225" s="179" t="s">
        <v>1265</v>
      </c>
      <c r="C225" s="182">
        <v>0</v>
      </c>
      <c r="D225" s="182">
        <v>0</v>
      </c>
    </row>
    <row r="226" spans="1:4" ht="27.75" customHeight="1" x14ac:dyDescent="0.25">
      <c r="A226" s="6" t="s">
        <v>1266</v>
      </c>
      <c r="B226" s="179" t="s">
        <v>1267</v>
      </c>
      <c r="C226" s="182">
        <v>0</v>
      </c>
      <c r="D226" s="182">
        <v>0</v>
      </c>
    </row>
    <row r="227" spans="1:4" ht="27.75" customHeight="1" x14ac:dyDescent="0.25">
      <c r="A227" s="6" t="s">
        <v>1268</v>
      </c>
      <c r="B227" s="179" t="s">
        <v>1269</v>
      </c>
      <c r="C227" s="182">
        <v>0</v>
      </c>
      <c r="D227" s="182">
        <v>0</v>
      </c>
    </row>
    <row r="228" spans="1:4" ht="27.75" customHeight="1" x14ac:dyDescent="0.25">
      <c r="A228" s="6" t="s">
        <v>1270</v>
      </c>
      <c r="B228" s="179" t="s">
        <v>1271</v>
      </c>
      <c r="C228" s="182">
        <v>0</v>
      </c>
      <c r="D228" s="182">
        <v>0</v>
      </c>
    </row>
    <row r="229" spans="1:4" ht="27.75" customHeight="1" x14ac:dyDescent="0.25">
      <c r="A229" s="6" t="s">
        <v>1272</v>
      </c>
      <c r="B229" s="179" t="s">
        <v>1273</v>
      </c>
      <c r="C229" s="182">
        <v>0</v>
      </c>
      <c r="D229" s="182">
        <v>0</v>
      </c>
    </row>
    <row r="230" spans="1:4" ht="27.75" customHeight="1" x14ac:dyDescent="0.25">
      <c r="A230" s="6" t="s">
        <v>1274</v>
      </c>
      <c r="B230" s="179" t="s">
        <v>1275</v>
      </c>
      <c r="C230" s="182">
        <v>0</v>
      </c>
      <c r="D230" s="182">
        <v>0</v>
      </c>
    </row>
    <row r="231" spans="1:4" ht="27.75" customHeight="1" x14ac:dyDescent="0.25">
      <c r="A231" s="6" t="s">
        <v>1276</v>
      </c>
      <c r="B231" s="179" t="s">
        <v>1277</v>
      </c>
      <c r="C231" s="182">
        <v>0</v>
      </c>
      <c r="D231" s="182">
        <v>0</v>
      </c>
    </row>
    <row r="232" spans="1:4" ht="27.75" customHeight="1" x14ac:dyDescent="0.25">
      <c r="A232" s="6" t="s">
        <v>1278</v>
      </c>
      <c r="B232" s="179" t="s">
        <v>1279</v>
      </c>
      <c r="C232" s="182">
        <v>0</v>
      </c>
      <c r="D232" s="182">
        <v>0</v>
      </c>
    </row>
    <row r="233" spans="1:4" ht="27.75" customHeight="1" x14ac:dyDescent="0.25">
      <c r="A233" s="6" t="s">
        <v>1280</v>
      </c>
      <c r="B233" s="179" t="s">
        <v>1281</v>
      </c>
      <c r="C233" s="182">
        <v>0</v>
      </c>
      <c r="D233" s="182">
        <v>0</v>
      </c>
    </row>
    <row r="234" spans="1:4" ht="27.75" customHeight="1" x14ac:dyDescent="0.25">
      <c r="A234" s="6" t="s">
        <v>1282</v>
      </c>
      <c r="B234" s="179" t="s">
        <v>1283</v>
      </c>
      <c r="C234" s="182">
        <v>0</v>
      </c>
      <c r="D234" s="182">
        <v>0</v>
      </c>
    </row>
    <row r="235" spans="1:4" ht="27.75" customHeight="1" x14ac:dyDescent="0.25">
      <c r="A235" s="6" t="s">
        <v>1284</v>
      </c>
      <c r="B235" s="179" t="s">
        <v>1285</v>
      </c>
      <c r="C235" s="182">
        <v>0</v>
      </c>
      <c r="D235" s="182">
        <v>0</v>
      </c>
    </row>
    <row r="236" spans="1:4" ht="27.75" customHeight="1" x14ac:dyDescent="0.25">
      <c r="A236" s="6" t="s">
        <v>1286</v>
      </c>
      <c r="B236" s="179" t="s">
        <v>1287</v>
      </c>
      <c r="C236" s="182">
        <v>0</v>
      </c>
      <c r="D236" s="182">
        <v>0</v>
      </c>
    </row>
    <row r="237" spans="1:4" ht="27.75" customHeight="1" x14ac:dyDescent="0.25">
      <c r="A237" s="6" t="s">
        <v>1288</v>
      </c>
      <c r="B237" s="179" t="s">
        <v>1289</v>
      </c>
      <c r="C237" s="182">
        <v>0</v>
      </c>
      <c r="D237" s="182">
        <v>0</v>
      </c>
    </row>
    <row r="238" spans="1:4" ht="27.75" customHeight="1" x14ac:dyDescent="0.25">
      <c r="A238" s="6" t="s">
        <v>1290</v>
      </c>
      <c r="B238" s="179" t="s">
        <v>1291</v>
      </c>
      <c r="C238" s="182">
        <v>0</v>
      </c>
      <c r="D238" s="182">
        <v>0</v>
      </c>
    </row>
    <row r="239" spans="1:4" ht="27.75" customHeight="1" x14ac:dyDescent="0.25">
      <c r="A239" s="6" t="s">
        <v>1292</v>
      </c>
      <c r="B239" s="179" t="s">
        <v>1293</v>
      </c>
      <c r="C239" s="182">
        <v>0</v>
      </c>
      <c r="D239" s="182">
        <v>0</v>
      </c>
    </row>
    <row r="240" spans="1:4" ht="27.75" customHeight="1" x14ac:dyDescent="0.25">
      <c r="A240" s="6" t="s">
        <v>1294</v>
      </c>
      <c r="B240" s="179" t="s">
        <v>1295</v>
      </c>
      <c r="C240" s="182">
        <v>0</v>
      </c>
      <c r="D240" s="182">
        <v>0</v>
      </c>
    </row>
    <row r="241" spans="1:4" ht="27.75" customHeight="1" x14ac:dyDescent="0.25">
      <c r="A241" s="6" t="s">
        <v>1296</v>
      </c>
      <c r="B241" s="179" t="s">
        <v>1297</v>
      </c>
      <c r="C241" s="182">
        <v>0</v>
      </c>
      <c r="D241" s="182">
        <v>0</v>
      </c>
    </row>
    <row r="242" spans="1:4" ht="27.75" customHeight="1" x14ac:dyDescent="0.25">
      <c r="A242" s="6" t="s">
        <v>1298</v>
      </c>
      <c r="B242" s="179" t="s">
        <v>1299</v>
      </c>
      <c r="C242" s="182">
        <v>0</v>
      </c>
      <c r="D242" s="182">
        <v>0</v>
      </c>
    </row>
    <row r="243" spans="1:4" ht="27.75" customHeight="1" x14ac:dyDescent="0.25">
      <c r="A243" s="6" t="s">
        <v>1300</v>
      </c>
      <c r="B243" s="179" t="s">
        <v>1301</v>
      </c>
      <c r="C243" s="182">
        <v>0</v>
      </c>
      <c r="D243" s="182">
        <v>0</v>
      </c>
    </row>
    <row r="244" spans="1:4" ht="27.75" customHeight="1" x14ac:dyDescent="0.25">
      <c r="A244" s="6" t="s">
        <v>1302</v>
      </c>
      <c r="B244" s="179" t="s">
        <v>1303</v>
      </c>
      <c r="C244" s="182">
        <v>0</v>
      </c>
      <c r="D244" s="182">
        <v>0</v>
      </c>
    </row>
    <row r="245" spans="1:4" ht="27.75" customHeight="1" x14ac:dyDescent="0.25">
      <c r="A245" s="6" t="s">
        <v>1304</v>
      </c>
      <c r="B245" s="179" t="s">
        <v>1305</v>
      </c>
      <c r="C245" s="182">
        <v>0</v>
      </c>
      <c r="D245" s="182">
        <v>0</v>
      </c>
    </row>
    <row r="246" spans="1:4" ht="27.75" customHeight="1" x14ac:dyDescent="0.25">
      <c r="A246" s="6" t="s">
        <v>1306</v>
      </c>
      <c r="B246" s="179" t="s">
        <v>1307</v>
      </c>
      <c r="C246" s="182">
        <v>0</v>
      </c>
      <c r="D246" s="182">
        <v>0</v>
      </c>
    </row>
    <row r="247" spans="1:4" ht="27.75" customHeight="1" x14ac:dyDescent="0.25">
      <c r="A247" s="6" t="s">
        <v>1308</v>
      </c>
      <c r="B247" s="179" t="s">
        <v>1309</v>
      </c>
      <c r="C247" s="182">
        <v>0</v>
      </c>
      <c r="D247" s="182">
        <v>0</v>
      </c>
    </row>
    <row r="248" spans="1:4" ht="27.75" customHeight="1" x14ac:dyDescent="0.25">
      <c r="A248" s="6" t="s">
        <v>1310</v>
      </c>
      <c r="B248" s="179" t="s">
        <v>1311</v>
      </c>
      <c r="C248" s="182">
        <v>0</v>
      </c>
      <c r="D248" s="182">
        <v>0</v>
      </c>
    </row>
    <row r="249" spans="1:4" ht="27.75" customHeight="1" x14ac:dyDescent="0.25">
      <c r="A249" s="6" t="s">
        <v>1312</v>
      </c>
      <c r="B249" s="179" t="s">
        <v>1313</v>
      </c>
      <c r="C249" s="182">
        <v>0</v>
      </c>
      <c r="D249" s="182">
        <v>0</v>
      </c>
    </row>
    <row r="250" spans="1:4" ht="27.75" customHeight="1" x14ac:dyDescent="0.25">
      <c r="A250" s="6" t="s">
        <v>1314</v>
      </c>
      <c r="B250" s="179" t="s">
        <v>1315</v>
      </c>
      <c r="C250" s="182">
        <v>0</v>
      </c>
      <c r="D250" s="182">
        <v>0</v>
      </c>
    </row>
    <row r="251" spans="1:4" ht="27.75" customHeight="1" x14ac:dyDescent="0.25">
      <c r="A251" s="6" t="s">
        <v>1316</v>
      </c>
      <c r="B251" s="179" t="s">
        <v>1317</v>
      </c>
      <c r="C251" s="182">
        <v>0</v>
      </c>
      <c r="D251" s="182">
        <v>0</v>
      </c>
    </row>
    <row r="252" spans="1:4" ht="27.75" customHeight="1" x14ac:dyDescent="0.25">
      <c r="A252" s="6" t="s">
        <v>1318</v>
      </c>
      <c r="B252" s="179" t="s">
        <v>1319</v>
      </c>
      <c r="C252" s="182">
        <v>0</v>
      </c>
      <c r="D252" s="182">
        <v>0</v>
      </c>
    </row>
    <row r="253" spans="1:4" ht="27.75" customHeight="1" x14ac:dyDescent="0.25">
      <c r="A253" s="6" t="s">
        <v>1320</v>
      </c>
      <c r="B253" s="179" t="s">
        <v>1321</v>
      </c>
      <c r="C253" s="182">
        <v>0</v>
      </c>
      <c r="D253" s="182">
        <v>0</v>
      </c>
    </row>
    <row r="254" spans="1:4" ht="27.75" customHeight="1" x14ac:dyDescent="0.25">
      <c r="A254" s="6" t="s">
        <v>1322</v>
      </c>
      <c r="B254" s="179" t="s">
        <v>1323</v>
      </c>
      <c r="C254" s="182">
        <v>0</v>
      </c>
      <c r="D254" s="182">
        <v>0</v>
      </c>
    </row>
    <row r="255" spans="1:4" ht="27.75" customHeight="1" x14ac:dyDescent="0.25">
      <c r="A255" s="6" t="s">
        <v>1324</v>
      </c>
      <c r="B255" s="179" t="s">
        <v>1325</v>
      </c>
      <c r="C255" s="182">
        <v>0</v>
      </c>
      <c r="D255" s="182">
        <v>0</v>
      </c>
    </row>
    <row r="256" spans="1:4" ht="27.75" customHeight="1" x14ac:dyDescent="0.25">
      <c r="A256" s="6" t="s">
        <v>1326</v>
      </c>
      <c r="B256" s="179" t="s">
        <v>1327</v>
      </c>
      <c r="C256" s="182">
        <v>0</v>
      </c>
      <c r="D256" s="182">
        <v>0</v>
      </c>
    </row>
    <row r="257" spans="1:4" ht="27.75" customHeight="1" x14ac:dyDescent="0.25">
      <c r="A257" s="6" t="s">
        <v>1328</v>
      </c>
      <c r="B257" s="179" t="s">
        <v>1329</v>
      </c>
      <c r="C257" s="182">
        <v>0</v>
      </c>
      <c r="D257" s="182">
        <v>0</v>
      </c>
    </row>
    <row r="258" spans="1:4" ht="27.75" customHeight="1" x14ac:dyDescent="0.25">
      <c r="A258" s="6" t="s">
        <v>1330</v>
      </c>
      <c r="B258" s="179" t="s">
        <v>1331</v>
      </c>
      <c r="C258" s="182">
        <v>0</v>
      </c>
      <c r="D258" s="182">
        <v>0</v>
      </c>
    </row>
    <row r="259" spans="1:4" ht="27.75" customHeight="1" x14ac:dyDescent="0.25">
      <c r="A259" s="6" t="s">
        <v>1332</v>
      </c>
      <c r="B259" s="179" t="s">
        <v>1333</v>
      </c>
      <c r="C259" s="182">
        <v>0</v>
      </c>
      <c r="D259" s="182">
        <v>0</v>
      </c>
    </row>
    <row r="260" spans="1:4" ht="27.75" customHeight="1" x14ac:dyDescent="0.25">
      <c r="A260" s="6" t="s">
        <v>1334</v>
      </c>
      <c r="B260" s="179" t="s">
        <v>1335</v>
      </c>
      <c r="C260" s="182">
        <v>0</v>
      </c>
      <c r="D260" s="182">
        <v>0</v>
      </c>
    </row>
    <row r="261" spans="1:4" ht="27.75" customHeight="1" x14ac:dyDescent="0.25">
      <c r="A261" s="6" t="s">
        <v>1336</v>
      </c>
      <c r="B261" s="179" t="s">
        <v>1337</v>
      </c>
      <c r="C261" s="182">
        <v>0</v>
      </c>
      <c r="D261" s="182">
        <v>0</v>
      </c>
    </row>
    <row r="262" spans="1:4" ht="27.75" customHeight="1" x14ac:dyDescent="0.25">
      <c r="A262" s="6" t="s">
        <v>1338</v>
      </c>
      <c r="B262" s="179" t="s">
        <v>1339</v>
      </c>
      <c r="C262" s="182">
        <v>0</v>
      </c>
      <c r="D262" s="182">
        <v>0</v>
      </c>
    </row>
    <row r="263" spans="1:4" ht="27.75" customHeight="1" x14ac:dyDescent="0.25">
      <c r="A263" s="6" t="s">
        <v>1340</v>
      </c>
      <c r="B263" s="179" t="s">
        <v>1341</v>
      </c>
      <c r="C263" s="182">
        <v>5.9421848925299203</v>
      </c>
      <c r="D263" s="182">
        <v>0</v>
      </c>
    </row>
    <row r="264" spans="1:4" ht="27.75" customHeight="1" x14ac:dyDescent="0.25">
      <c r="A264" s="6" t="s">
        <v>1342</v>
      </c>
      <c r="B264" s="179" t="s">
        <v>1343</v>
      </c>
      <c r="C264" s="182">
        <v>0</v>
      </c>
      <c r="D264" s="182">
        <v>0</v>
      </c>
    </row>
    <row r="265" spans="1:4" ht="27.75" customHeight="1" x14ac:dyDescent="0.25">
      <c r="A265" s="6" t="s">
        <v>1344</v>
      </c>
      <c r="B265" s="179" t="s">
        <v>1345</v>
      </c>
      <c r="C265" s="182">
        <v>0</v>
      </c>
      <c r="D265" s="182">
        <v>0</v>
      </c>
    </row>
    <row r="266" spans="1:4" ht="27.75" customHeight="1" x14ac:dyDescent="0.25">
      <c r="A266" s="6" t="s">
        <v>1346</v>
      </c>
      <c r="B266" s="179" t="s">
        <v>1347</v>
      </c>
      <c r="C266" s="182">
        <v>0</v>
      </c>
      <c r="D266" s="182">
        <v>0</v>
      </c>
    </row>
    <row r="267" spans="1:4" ht="27.75" customHeight="1" x14ac:dyDescent="0.25">
      <c r="A267" s="6" t="s">
        <v>1348</v>
      </c>
      <c r="B267" s="179" t="s">
        <v>1349</v>
      </c>
      <c r="C267" s="182">
        <v>0</v>
      </c>
      <c r="D267" s="182">
        <v>0</v>
      </c>
    </row>
    <row r="268" spans="1:4" ht="27.75" customHeight="1" x14ac:dyDescent="0.25">
      <c r="A268" s="6" t="s">
        <v>1350</v>
      </c>
      <c r="B268" s="179" t="s">
        <v>1351</v>
      </c>
      <c r="C268" s="182">
        <v>0</v>
      </c>
      <c r="D268" s="182">
        <v>0</v>
      </c>
    </row>
    <row r="269" spans="1:4" ht="27.75" customHeight="1" x14ac:dyDescent="0.25">
      <c r="A269" s="6" t="s">
        <v>1352</v>
      </c>
      <c r="B269" s="179" t="s">
        <v>1353</v>
      </c>
      <c r="C269" s="182">
        <v>0</v>
      </c>
      <c r="D269" s="182">
        <v>0</v>
      </c>
    </row>
    <row r="270" spans="1:4" ht="27.75" customHeight="1" x14ac:dyDescent="0.25">
      <c r="A270" s="6" t="s">
        <v>1354</v>
      </c>
      <c r="B270" s="179" t="s">
        <v>1355</v>
      </c>
      <c r="C270" s="182">
        <v>0</v>
      </c>
      <c r="D270" s="182">
        <v>0</v>
      </c>
    </row>
    <row r="271" spans="1:4" ht="27.75" customHeight="1" x14ac:dyDescent="0.25">
      <c r="A271" s="6" t="s">
        <v>1356</v>
      </c>
      <c r="B271" s="179" t="s">
        <v>1357</v>
      </c>
      <c r="C271" s="182">
        <v>0</v>
      </c>
      <c r="D271" s="182">
        <v>0</v>
      </c>
    </row>
    <row r="272" spans="1:4" ht="27.75" customHeight="1" x14ac:dyDescent="0.25">
      <c r="A272" s="6" t="s">
        <v>1358</v>
      </c>
      <c r="B272" s="179" t="s">
        <v>1359</v>
      </c>
      <c r="C272" s="182">
        <v>0</v>
      </c>
      <c r="D272" s="182">
        <v>0</v>
      </c>
    </row>
    <row r="273" spans="1:4" ht="27.75" customHeight="1" x14ac:dyDescent="0.25">
      <c r="A273" s="6" t="s">
        <v>1360</v>
      </c>
      <c r="B273" s="179" t="s">
        <v>1361</v>
      </c>
      <c r="C273" s="182">
        <v>0</v>
      </c>
      <c r="D273" s="182">
        <v>0</v>
      </c>
    </row>
    <row r="274" spans="1:4" ht="27.75" customHeight="1" x14ac:dyDescent="0.25">
      <c r="A274" s="6" t="s">
        <v>1362</v>
      </c>
      <c r="B274" s="179" t="s">
        <v>1363</v>
      </c>
      <c r="C274" s="182">
        <v>0</v>
      </c>
      <c r="D274" s="182">
        <v>0</v>
      </c>
    </row>
    <row r="275" spans="1:4" ht="27.75" customHeight="1" x14ac:dyDescent="0.25">
      <c r="A275" s="6" t="s">
        <v>1364</v>
      </c>
      <c r="B275" s="179" t="s">
        <v>1365</v>
      </c>
      <c r="C275" s="182">
        <v>0</v>
      </c>
      <c r="D275" s="182">
        <v>0</v>
      </c>
    </row>
    <row r="276" spans="1:4" ht="27.75" customHeight="1" x14ac:dyDescent="0.25">
      <c r="A276" s="6" t="s">
        <v>1366</v>
      </c>
      <c r="B276" s="179" t="s">
        <v>1367</v>
      </c>
      <c r="C276" s="182">
        <v>0</v>
      </c>
      <c r="D276" s="182">
        <v>0</v>
      </c>
    </row>
    <row r="277" spans="1:4" ht="27.75" customHeight="1" x14ac:dyDescent="0.25">
      <c r="A277" s="6" t="s">
        <v>1368</v>
      </c>
      <c r="B277" s="179" t="s">
        <v>1369</v>
      </c>
      <c r="C277" s="182">
        <v>0</v>
      </c>
      <c r="D277" s="182">
        <v>0</v>
      </c>
    </row>
    <row r="278" spans="1:4" ht="27.75" customHeight="1" x14ac:dyDescent="0.25">
      <c r="A278" s="6" t="s">
        <v>1370</v>
      </c>
      <c r="B278" s="179" t="s">
        <v>1371</v>
      </c>
      <c r="C278" s="182">
        <v>0</v>
      </c>
      <c r="D278" s="182">
        <v>0</v>
      </c>
    </row>
    <row r="279" spans="1:4" ht="27.75" customHeight="1" x14ac:dyDescent="0.25">
      <c r="A279" s="6" t="s">
        <v>1372</v>
      </c>
      <c r="B279" s="179" t="s">
        <v>1373</v>
      </c>
      <c r="C279" s="182">
        <v>0</v>
      </c>
      <c r="D279" s="182">
        <v>0</v>
      </c>
    </row>
    <row r="280" spans="1:4" ht="27.75" customHeight="1" x14ac:dyDescent="0.25">
      <c r="A280" s="6" t="s">
        <v>1374</v>
      </c>
      <c r="B280" s="179" t="s">
        <v>1375</v>
      </c>
      <c r="C280" s="182">
        <v>0</v>
      </c>
      <c r="D280" s="182">
        <v>0</v>
      </c>
    </row>
    <row r="281" spans="1:4" ht="27.75" customHeight="1" x14ac:dyDescent="0.25">
      <c r="A281" s="6" t="s">
        <v>1376</v>
      </c>
      <c r="B281" s="179" t="s">
        <v>1377</v>
      </c>
      <c r="C281" s="182">
        <v>0</v>
      </c>
      <c r="D281" s="182">
        <v>0</v>
      </c>
    </row>
    <row r="282" spans="1:4" ht="27.75" customHeight="1" x14ac:dyDescent="0.25">
      <c r="A282" s="6" t="s">
        <v>1378</v>
      </c>
      <c r="B282" s="179" t="s">
        <v>1379</v>
      </c>
      <c r="C282" s="182">
        <v>0</v>
      </c>
      <c r="D282" s="182">
        <v>0</v>
      </c>
    </row>
    <row r="283" spans="1:4" ht="27.75" customHeight="1" x14ac:dyDescent="0.25">
      <c r="A283" s="6" t="s">
        <v>1380</v>
      </c>
      <c r="B283" s="179" t="s">
        <v>1381</v>
      </c>
      <c r="C283" s="182">
        <v>0</v>
      </c>
      <c r="D283" s="182">
        <v>0</v>
      </c>
    </row>
    <row r="284" spans="1:4" ht="27.75" customHeight="1" x14ac:dyDescent="0.25">
      <c r="A284" s="6" t="s">
        <v>1382</v>
      </c>
      <c r="B284" s="179" t="s">
        <v>1383</v>
      </c>
      <c r="C284" s="182">
        <v>0</v>
      </c>
      <c r="D284" s="182">
        <v>0</v>
      </c>
    </row>
    <row r="285" spans="1:4" ht="27.75" customHeight="1" x14ac:dyDescent="0.25">
      <c r="A285" s="6" t="s">
        <v>1384</v>
      </c>
      <c r="B285" s="179" t="s">
        <v>1385</v>
      </c>
      <c r="C285" s="182">
        <v>0</v>
      </c>
      <c r="D285" s="182">
        <v>0</v>
      </c>
    </row>
    <row r="286" spans="1:4" ht="27.75" customHeight="1" x14ac:dyDescent="0.25">
      <c r="A286" s="6" t="s">
        <v>1386</v>
      </c>
      <c r="B286" s="179" t="s">
        <v>1387</v>
      </c>
      <c r="C286" s="182">
        <v>0</v>
      </c>
      <c r="D286" s="182">
        <v>0</v>
      </c>
    </row>
    <row r="287" spans="1:4" ht="27.75" customHeight="1" x14ac:dyDescent="0.25">
      <c r="A287" s="6" t="s">
        <v>1388</v>
      </c>
      <c r="B287" s="179" t="s">
        <v>1389</v>
      </c>
      <c r="C287" s="182">
        <v>0</v>
      </c>
      <c r="D287" s="182">
        <v>26.972806788476912</v>
      </c>
    </row>
    <row r="288" spans="1:4" ht="27.75" customHeight="1" x14ac:dyDescent="0.25">
      <c r="A288" s="6" t="s">
        <v>1390</v>
      </c>
      <c r="B288" s="179" t="s">
        <v>1391</v>
      </c>
      <c r="C288" s="182">
        <v>0</v>
      </c>
      <c r="D288" s="182">
        <v>26.972806788476912</v>
      </c>
    </row>
    <row r="289" spans="1:4" ht="27.75" customHeight="1" x14ac:dyDescent="0.25">
      <c r="A289" s="6" t="s">
        <v>1392</v>
      </c>
      <c r="B289" s="179" t="s">
        <v>1393</v>
      </c>
      <c r="C289" s="182">
        <v>0</v>
      </c>
      <c r="D289" s="182">
        <v>1.68193123765491</v>
      </c>
    </row>
    <row r="290" spans="1:4" ht="27.75" customHeight="1" x14ac:dyDescent="0.25">
      <c r="A290" s="6" t="s">
        <v>1394</v>
      </c>
      <c r="B290" s="179" t="s">
        <v>1395</v>
      </c>
      <c r="C290" s="182">
        <v>0</v>
      </c>
      <c r="D290" s="182">
        <v>1.68193123765491</v>
      </c>
    </row>
    <row r="291" spans="1:4" ht="27.75" customHeight="1" x14ac:dyDescent="0.25">
      <c r="A291" s="6" t="s">
        <v>1396</v>
      </c>
      <c r="B291" s="179" t="s">
        <v>1397</v>
      </c>
      <c r="C291" s="182">
        <v>0</v>
      </c>
      <c r="D291" s="182">
        <v>1.68193123765491</v>
      </c>
    </row>
    <row r="292" spans="1:4" ht="27.75" customHeight="1" x14ac:dyDescent="0.25">
      <c r="A292" s="6" t="s">
        <v>1398</v>
      </c>
      <c r="B292" s="179" t="s">
        <v>1399</v>
      </c>
      <c r="C292" s="182">
        <v>0</v>
      </c>
      <c r="D292" s="182">
        <v>1.68193123765491</v>
      </c>
    </row>
    <row r="293" spans="1:4" ht="27.75" customHeight="1" x14ac:dyDescent="0.25">
      <c r="A293" s="6" t="s">
        <v>1400</v>
      </c>
      <c r="B293" s="179" t="s">
        <v>1401</v>
      </c>
      <c r="C293" s="182">
        <v>0</v>
      </c>
      <c r="D293" s="182">
        <v>26.972806788476912</v>
      </c>
    </row>
    <row r="294" spans="1:4" ht="27.75" customHeight="1" x14ac:dyDescent="0.25">
      <c r="A294" s="6" t="s">
        <v>1402</v>
      </c>
      <c r="B294" s="179" t="s">
        <v>1403</v>
      </c>
      <c r="C294" s="182">
        <v>0</v>
      </c>
      <c r="D294" s="182">
        <v>4.8935960632691202</v>
      </c>
    </row>
    <row r="295" spans="1:4" ht="27.75" customHeight="1" x14ac:dyDescent="0.25">
      <c r="A295" s="6" t="s">
        <v>1404</v>
      </c>
      <c r="B295" s="179" t="s">
        <v>1405</v>
      </c>
      <c r="C295" s="182">
        <v>0</v>
      </c>
      <c r="D295" s="182">
        <v>4.8935960632691202</v>
      </c>
    </row>
    <row r="296" spans="1:4" ht="27.75" customHeight="1" x14ac:dyDescent="0.25">
      <c r="A296" s="6" t="s">
        <v>1406</v>
      </c>
      <c r="B296" s="179" t="s">
        <v>1407</v>
      </c>
      <c r="C296" s="182">
        <v>0</v>
      </c>
      <c r="D296" s="182">
        <v>4.8935960632691202</v>
      </c>
    </row>
    <row r="297" spans="1:4" ht="27.75" customHeight="1" x14ac:dyDescent="0.25">
      <c r="A297" s="6" t="s">
        <v>1408</v>
      </c>
      <c r="B297" s="179" t="s">
        <v>1409</v>
      </c>
      <c r="C297" s="182">
        <v>0</v>
      </c>
      <c r="D297" s="182">
        <v>4.8935960632691202</v>
      </c>
    </row>
    <row r="298" spans="1:4" ht="27.75" customHeight="1" x14ac:dyDescent="0.25">
      <c r="A298" s="6" t="s">
        <v>1410</v>
      </c>
      <c r="B298" s="179" t="s">
        <v>1411</v>
      </c>
      <c r="C298" s="182">
        <v>0</v>
      </c>
      <c r="D298" s="182">
        <v>4.8935960632691202</v>
      </c>
    </row>
    <row r="299" spans="1:4" ht="27.75" customHeight="1" x14ac:dyDescent="0.25">
      <c r="A299" s="6" t="s">
        <v>1412</v>
      </c>
      <c r="B299" s="179" t="s">
        <v>1413</v>
      </c>
      <c r="C299" s="182">
        <v>0</v>
      </c>
      <c r="D299" s="182">
        <v>4.8935960632691202</v>
      </c>
    </row>
    <row r="300" spans="1:4" ht="27.75" customHeight="1" x14ac:dyDescent="0.25">
      <c r="A300" s="6" t="s">
        <v>1414</v>
      </c>
      <c r="B300" s="179" t="s">
        <v>1415</v>
      </c>
      <c r="C300" s="182">
        <v>0</v>
      </c>
      <c r="D300" s="182">
        <v>4.8935960632691202</v>
      </c>
    </row>
    <row r="301" spans="1:4" ht="27.75" customHeight="1" x14ac:dyDescent="0.25">
      <c r="A301" s="6" t="s">
        <v>1416</v>
      </c>
      <c r="B301" s="179" t="s">
        <v>1417</v>
      </c>
      <c r="C301" s="182">
        <v>0</v>
      </c>
      <c r="D301" s="182">
        <v>1.68193123765491</v>
      </c>
    </row>
    <row r="302" spans="1:4" ht="27.75" customHeight="1" x14ac:dyDescent="0.25">
      <c r="A302" s="6" t="s">
        <v>1418</v>
      </c>
      <c r="B302" s="179" t="s">
        <v>1419</v>
      </c>
      <c r="C302" s="182">
        <v>0</v>
      </c>
      <c r="D302" s="182">
        <v>0</v>
      </c>
    </row>
    <row r="303" spans="1:4" ht="27.75" customHeight="1" x14ac:dyDescent="0.25">
      <c r="A303" s="6" t="s">
        <v>1420</v>
      </c>
      <c r="B303" s="179" t="s">
        <v>1421</v>
      </c>
      <c r="C303" s="182">
        <v>0</v>
      </c>
      <c r="D303" s="182">
        <v>0</v>
      </c>
    </row>
    <row r="304" spans="1:4" ht="27.75" customHeight="1" x14ac:dyDescent="0.25">
      <c r="A304" s="6" t="s">
        <v>1422</v>
      </c>
      <c r="B304" s="179" t="s">
        <v>1423</v>
      </c>
      <c r="C304" s="182">
        <v>0</v>
      </c>
      <c r="D304" s="182">
        <v>1.68193123765491</v>
      </c>
    </row>
    <row r="305" spans="1:4" ht="27.75" customHeight="1" x14ac:dyDescent="0.25">
      <c r="A305" s="6" t="s">
        <v>1424</v>
      </c>
      <c r="B305" s="179" t="s">
        <v>1425</v>
      </c>
      <c r="C305" s="182">
        <v>0</v>
      </c>
      <c r="D305" s="182">
        <v>0</v>
      </c>
    </row>
    <row r="306" spans="1:4" ht="27.75" customHeight="1" x14ac:dyDescent="0.25">
      <c r="A306" s="6" t="s">
        <v>1426</v>
      </c>
      <c r="B306" s="179" t="s">
        <v>1427</v>
      </c>
      <c r="C306" s="182">
        <v>0</v>
      </c>
      <c r="D306" s="182">
        <v>1.68193123765491</v>
      </c>
    </row>
    <row r="307" spans="1:4" ht="27.75" customHeight="1" x14ac:dyDescent="0.25">
      <c r="A307" s="6" t="s">
        <v>1428</v>
      </c>
      <c r="B307" s="179" t="s">
        <v>1429</v>
      </c>
      <c r="C307" s="182">
        <v>0</v>
      </c>
      <c r="D307" s="182">
        <v>1.68193123765491</v>
      </c>
    </row>
    <row r="308" spans="1:4" ht="27.75" customHeight="1" x14ac:dyDescent="0.25">
      <c r="A308" s="6" t="s">
        <v>1430</v>
      </c>
      <c r="B308" s="179" t="s">
        <v>1431</v>
      </c>
      <c r="C308" s="182">
        <v>0</v>
      </c>
      <c r="D308" s="182">
        <v>0</v>
      </c>
    </row>
    <row r="309" spans="1:4" ht="27.75" customHeight="1" x14ac:dyDescent="0.25">
      <c r="A309" s="6" t="s">
        <v>1432</v>
      </c>
      <c r="B309" s="179" t="s">
        <v>1433</v>
      </c>
      <c r="C309" s="182">
        <v>0</v>
      </c>
      <c r="D309" s="182">
        <v>0</v>
      </c>
    </row>
    <row r="310" spans="1:4" ht="27.75" customHeight="1" x14ac:dyDescent="0.25">
      <c r="A310" s="6" t="s">
        <v>1434</v>
      </c>
      <c r="B310" s="179" t="s">
        <v>1435</v>
      </c>
      <c r="C310" s="182">
        <v>0</v>
      </c>
      <c r="D310" s="182">
        <v>1.68193123765491</v>
      </c>
    </row>
    <row r="311" spans="1:4" ht="27.75" customHeight="1" x14ac:dyDescent="0.25">
      <c r="A311" s="6" t="s">
        <v>1436</v>
      </c>
      <c r="B311" s="179" t="s">
        <v>1437</v>
      </c>
      <c r="C311" s="182">
        <v>0</v>
      </c>
      <c r="D311" s="182">
        <v>1.68193123765491</v>
      </c>
    </row>
    <row r="312" spans="1:4" ht="27.75" customHeight="1" x14ac:dyDescent="0.25">
      <c r="A312" s="6" t="s">
        <v>1438</v>
      </c>
      <c r="B312" s="179" t="s">
        <v>1439</v>
      </c>
      <c r="C312" s="182">
        <v>0</v>
      </c>
      <c r="D312" s="182">
        <v>1.68193123765491</v>
      </c>
    </row>
    <row r="313" spans="1:4" ht="27.75" customHeight="1" x14ac:dyDescent="0.25">
      <c r="A313" s="6" t="s">
        <v>1440</v>
      </c>
      <c r="B313" s="179" t="s">
        <v>1441</v>
      </c>
      <c r="C313" s="182">
        <v>0</v>
      </c>
      <c r="D313" s="182">
        <v>1.68193123765491</v>
      </c>
    </row>
    <row r="314" spans="1:4" ht="27.75" customHeight="1" x14ac:dyDescent="0.25">
      <c r="A314" s="6" t="s">
        <v>1442</v>
      </c>
      <c r="B314" s="179" t="s">
        <v>1443</v>
      </c>
      <c r="C314" s="182">
        <v>0</v>
      </c>
      <c r="D314" s="182">
        <v>1.68193123765491</v>
      </c>
    </row>
    <row r="315" spans="1:4" ht="27.75" customHeight="1" x14ac:dyDescent="0.25">
      <c r="A315" s="6" t="s">
        <v>1444</v>
      </c>
      <c r="B315" s="179" t="s">
        <v>1445</v>
      </c>
      <c r="C315" s="182">
        <v>0</v>
      </c>
      <c r="D315" s="182">
        <v>1.68193123765491</v>
      </c>
    </row>
    <row r="316" spans="1:4" ht="27.75" customHeight="1" x14ac:dyDescent="0.25">
      <c r="A316" s="6" t="s">
        <v>1446</v>
      </c>
      <c r="B316" s="179" t="s">
        <v>1447</v>
      </c>
      <c r="C316" s="182">
        <v>0</v>
      </c>
      <c r="D316" s="182">
        <v>1.68193123765491</v>
      </c>
    </row>
    <row r="317" spans="1:4" ht="27.75" customHeight="1" x14ac:dyDescent="0.25">
      <c r="A317" s="6" t="s">
        <v>1448</v>
      </c>
      <c r="B317" s="179" t="s">
        <v>1449</v>
      </c>
      <c r="C317" s="182">
        <v>0</v>
      </c>
      <c r="D317" s="182">
        <v>1.68193123765491</v>
      </c>
    </row>
    <row r="318" spans="1:4" ht="27.75" customHeight="1" x14ac:dyDescent="0.25">
      <c r="A318" s="6" t="s">
        <v>1450</v>
      </c>
      <c r="B318" s="179" t="s">
        <v>1451</v>
      </c>
      <c r="C318" s="182">
        <v>0</v>
      </c>
      <c r="D318" s="182">
        <v>4.7511651336770697</v>
      </c>
    </row>
    <row r="319" spans="1:4" ht="27.75" customHeight="1" x14ac:dyDescent="0.25">
      <c r="A319" s="6" t="s">
        <v>1452</v>
      </c>
      <c r="B319" s="179" t="s">
        <v>1453</v>
      </c>
      <c r="C319" s="182">
        <v>0</v>
      </c>
      <c r="D319" s="182">
        <v>4.7511651336770697</v>
      </c>
    </row>
    <row r="320" spans="1:4" ht="27.75" customHeight="1" x14ac:dyDescent="0.25">
      <c r="A320" s="6" t="s">
        <v>1454</v>
      </c>
      <c r="B320" s="179" t="s">
        <v>1455</v>
      </c>
      <c r="C320" s="182">
        <v>0</v>
      </c>
      <c r="D320" s="182">
        <v>4.7511651336770697</v>
      </c>
    </row>
    <row r="321" spans="1:4" ht="27.75" customHeight="1" x14ac:dyDescent="0.25">
      <c r="A321" s="6" t="s">
        <v>1456</v>
      </c>
      <c r="B321" s="179" t="s">
        <v>1457</v>
      </c>
      <c r="C321" s="182">
        <v>0</v>
      </c>
      <c r="D321" s="182">
        <v>4.7511651336770697</v>
      </c>
    </row>
    <row r="322" spans="1:4" ht="27.75" customHeight="1" x14ac:dyDescent="0.25">
      <c r="A322" s="6" t="s">
        <v>1458</v>
      </c>
      <c r="B322" s="179" t="s">
        <v>1459</v>
      </c>
      <c r="C322" s="182">
        <v>0</v>
      </c>
      <c r="D322" s="182">
        <v>4.7511651336770697</v>
      </c>
    </row>
    <row r="323" spans="1:4" ht="27.75" customHeight="1" x14ac:dyDescent="0.25">
      <c r="A323" s="6" t="s">
        <v>1460</v>
      </c>
      <c r="B323" s="179" t="s">
        <v>1461</v>
      </c>
      <c r="C323" s="182">
        <v>0</v>
      </c>
      <c r="D323" s="182">
        <v>4.7511651336770697</v>
      </c>
    </row>
    <row r="324" spans="1:4" ht="27.75" customHeight="1" x14ac:dyDescent="0.25">
      <c r="A324" s="6" t="s">
        <v>1462</v>
      </c>
      <c r="B324" s="179" t="s">
        <v>1463</v>
      </c>
      <c r="C324" s="182">
        <v>0</v>
      </c>
      <c r="D324" s="182">
        <v>0</v>
      </c>
    </row>
    <row r="325" spans="1:4" ht="27.75" customHeight="1" x14ac:dyDescent="0.25">
      <c r="A325" s="6" t="s">
        <v>1464</v>
      </c>
      <c r="B325" s="179" t="s">
        <v>1465</v>
      </c>
      <c r="C325" s="182">
        <v>0</v>
      </c>
      <c r="D325" s="182">
        <v>0</v>
      </c>
    </row>
    <row r="326" spans="1:4" ht="27.75" customHeight="1" x14ac:dyDescent="0.25">
      <c r="A326" s="6" t="s">
        <v>1466</v>
      </c>
      <c r="B326" s="179" t="s">
        <v>1467</v>
      </c>
      <c r="C326" s="182">
        <v>0</v>
      </c>
      <c r="D326" s="182">
        <v>0</v>
      </c>
    </row>
    <row r="327" spans="1:4" ht="27.75" customHeight="1" x14ac:dyDescent="0.25">
      <c r="A327" s="6" t="s">
        <v>1468</v>
      </c>
      <c r="B327" s="179" t="s">
        <v>1469</v>
      </c>
      <c r="C327" s="182">
        <v>0</v>
      </c>
      <c r="D327" s="182">
        <v>0</v>
      </c>
    </row>
    <row r="328" spans="1:4" ht="27.75" customHeight="1" x14ac:dyDescent="0.25">
      <c r="A328" s="6" t="s">
        <v>1470</v>
      </c>
      <c r="B328" s="179" t="s">
        <v>1471</v>
      </c>
      <c r="C328" s="182">
        <v>0</v>
      </c>
      <c r="D328" s="182">
        <v>0</v>
      </c>
    </row>
    <row r="329" spans="1:4" ht="27.75" customHeight="1" x14ac:dyDescent="0.25">
      <c r="A329" s="6" t="s">
        <v>1472</v>
      </c>
      <c r="B329" s="179" t="s">
        <v>1473</v>
      </c>
      <c r="C329" s="182">
        <v>0</v>
      </c>
      <c r="D329" s="182">
        <v>3.4601278500273298</v>
      </c>
    </row>
    <row r="330" spans="1:4" ht="27.75" customHeight="1" x14ac:dyDescent="0.25">
      <c r="A330" s="6" t="s">
        <v>1474</v>
      </c>
      <c r="B330" s="179" t="s">
        <v>1475</v>
      </c>
      <c r="C330" s="182">
        <v>0</v>
      </c>
      <c r="D330" s="182">
        <v>0</v>
      </c>
    </row>
    <row r="331" spans="1:4" ht="27.75" customHeight="1" x14ac:dyDescent="0.25">
      <c r="A331" s="6" t="s">
        <v>1476</v>
      </c>
      <c r="B331" s="179" t="s">
        <v>1477</v>
      </c>
      <c r="C331" s="182">
        <v>0</v>
      </c>
      <c r="D331" s="182">
        <v>0</v>
      </c>
    </row>
    <row r="332" spans="1:4" ht="27.75" customHeight="1" x14ac:dyDescent="0.25">
      <c r="A332" s="6" t="s">
        <v>1478</v>
      </c>
      <c r="B332" s="179" t="s">
        <v>1479</v>
      </c>
      <c r="C332" s="182">
        <v>0</v>
      </c>
      <c r="D332" s="182">
        <v>0</v>
      </c>
    </row>
    <row r="333" spans="1:4" ht="27.75" customHeight="1" x14ac:dyDescent="0.25">
      <c r="A333" s="6" t="s">
        <v>1480</v>
      </c>
      <c r="B333" s="179" t="s">
        <v>1481</v>
      </c>
      <c r="C333" s="182">
        <v>0</v>
      </c>
      <c r="D333" s="182">
        <v>0</v>
      </c>
    </row>
    <row r="334" spans="1:4" ht="27.75" customHeight="1" x14ac:dyDescent="0.25">
      <c r="A334" s="6" t="s">
        <v>1482</v>
      </c>
      <c r="B334" s="179" t="s">
        <v>1483</v>
      </c>
      <c r="C334" s="182">
        <v>0</v>
      </c>
      <c r="D334" s="182">
        <v>0</v>
      </c>
    </row>
    <row r="335" spans="1:4" ht="27.75" customHeight="1" x14ac:dyDescent="0.25">
      <c r="A335" s="6" t="s">
        <v>1484</v>
      </c>
      <c r="B335" s="179" t="s">
        <v>1485</v>
      </c>
      <c r="C335" s="182">
        <v>0</v>
      </c>
      <c r="D335" s="182">
        <v>0</v>
      </c>
    </row>
    <row r="336" spans="1:4" ht="27.75" customHeight="1" x14ac:dyDescent="0.25">
      <c r="A336" s="6" t="s">
        <v>1486</v>
      </c>
      <c r="B336" s="179" t="s">
        <v>1487</v>
      </c>
      <c r="C336" s="182">
        <v>0</v>
      </c>
      <c r="D336" s="182">
        <v>0</v>
      </c>
    </row>
    <row r="337" spans="1:4" ht="27.75" customHeight="1" x14ac:dyDescent="0.25">
      <c r="A337" s="6" t="s">
        <v>1488</v>
      </c>
      <c r="B337" s="179" t="s">
        <v>1489</v>
      </c>
      <c r="C337" s="182">
        <v>0</v>
      </c>
      <c r="D337" s="182">
        <v>0</v>
      </c>
    </row>
    <row r="338" spans="1:4" ht="27.75" customHeight="1" x14ac:dyDescent="0.25">
      <c r="A338" s="6" t="s">
        <v>1490</v>
      </c>
      <c r="B338" s="179" t="s">
        <v>1491</v>
      </c>
      <c r="C338" s="182">
        <v>0</v>
      </c>
      <c r="D338" s="182">
        <v>0</v>
      </c>
    </row>
    <row r="339" spans="1:4" ht="27.75" customHeight="1" x14ac:dyDescent="0.25">
      <c r="A339" s="6" t="s">
        <v>1492</v>
      </c>
      <c r="B339" s="179" t="s">
        <v>1493</v>
      </c>
      <c r="C339" s="182">
        <v>0</v>
      </c>
      <c r="D339" s="182">
        <v>0</v>
      </c>
    </row>
    <row r="340" spans="1:4" ht="27.75" customHeight="1" x14ac:dyDescent="0.25">
      <c r="A340" s="6" t="s">
        <v>1494</v>
      </c>
      <c r="B340" s="179" t="s">
        <v>1495</v>
      </c>
      <c r="C340" s="182">
        <v>0</v>
      </c>
      <c r="D340" s="182">
        <v>0</v>
      </c>
    </row>
    <row r="341" spans="1:4" ht="27.75" customHeight="1" x14ac:dyDescent="0.25">
      <c r="A341" s="6" t="s">
        <v>1496</v>
      </c>
      <c r="B341" s="179" t="s">
        <v>1497</v>
      </c>
      <c r="C341" s="182">
        <v>0</v>
      </c>
      <c r="D341" s="182">
        <v>3.4601278500273298</v>
      </c>
    </row>
    <row r="342" spans="1:4" ht="27.75" customHeight="1" x14ac:dyDescent="0.25">
      <c r="A342" s="6" t="s">
        <v>1498</v>
      </c>
      <c r="B342" s="179" t="s">
        <v>1499</v>
      </c>
      <c r="C342" s="182">
        <v>0</v>
      </c>
      <c r="D342" s="182">
        <v>3.4601278500273298</v>
      </c>
    </row>
    <row r="343" spans="1:4" ht="27.75" customHeight="1" x14ac:dyDescent="0.25">
      <c r="A343" s="6" t="s">
        <v>1500</v>
      </c>
      <c r="B343" s="179" t="s">
        <v>1501</v>
      </c>
      <c r="C343" s="182">
        <v>0</v>
      </c>
      <c r="D343" s="182">
        <v>3.4601278500273298</v>
      </c>
    </row>
    <row r="344" spans="1:4" ht="27.75" customHeight="1" x14ac:dyDescent="0.25">
      <c r="A344" s="6" t="s">
        <v>1502</v>
      </c>
      <c r="B344" s="179" t="s">
        <v>1503</v>
      </c>
      <c r="C344" s="182">
        <v>0</v>
      </c>
      <c r="D344" s="182">
        <v>3.4601278500273298</v>
      </c>
    </row>
    <row r="345" spans="1:4" ht="27.75" customHeight="1" x14ac:dyDescent="0.25">
      <c r="A345" s="6" t="s">
        <v>1504</v>
      </c>
      <c r="B345" s="179" t="s">
        <v>1505</v>
      </c>
      <c r="C345" s="182">
        <v>0</v>
      </c>
      <c r="D345" s="182">
        <v>3.4601278500273298</v>
      </c>
    </row>
    <row r="346" spans="1:4" ht="27.75" customHeight="1" x14ac:dyDescent="0.25">
      <c r="A346" s="6" t="s">
        <v>1506</v>
      </c>
      <c r="B346" s="179" t="s">
        <v>1507</v>
      </c>
      <c r="C346" s="182">
        <v>0</v>
      </c>
      <c r="D346" s="182">
        <v>3.4601278500273298</v>
      </c>
    </row>
    <row r="347" spans="1:4" ht="27.75" customHeight="1" x14ac:dyDescent="0.25">
      <c r="A347" s="6" t="s">
        <v>1508</v>
      </c>
      <c r="B347" s="179" t="s">
        <v>1509</v>
      </c>
      <c r="C347" s="182">
        <v>0</v>
      </c>
      <c r="D347" s="182">
        <v>3.4601278500273298</v>
      </c>
    </row>
    <row r="348" spans="1:4" ht="27.75" customHeight="1" x14ac:dyDescent="0.25">
      <c r="A348" s="6" t="s">
        <v>1510</v>
      </c>
      <c r="B348" s="179" t="s">
        <v>1511</v>
      </c>
      <c r="C348" s="182">
        <v>0</v>
      </c>
      <c r="D348" s="182">
        <v>3.4601278500273298</v>
      </c>
    </row>
    <row r="349" spans="1:4" ht="27.75" customHeight="1" x14ac:dyDescent="0.25">
      <c r="A349" s="6" t="s">
        <v>1512</v>
      </c>
      <c r="B349" s="179" t="s">
        <v>1513</v>
      </c>
      <c r="C349" s="182">
        <v>0</v>
      </c>
      <c r="D349" s="182">
        <v>3.4601278500273298</v>
      </c>
    </row>
    <row r="350" spans="1:4" ht="27.75" customHeight="1" x14ac:dyDescent="0.25">
      <c r="A350" s="6" t="s">
        <v>1514</v>
      </c>
      <c r="B350" s="179" t="s">
        <v>1515</v>
      </c>
      <c r="C350" s="182">
        <v>0</v>
      </c>
      <c r="D350" s="182">
        <v>3.4601278500273298</v>
      </c>
    </row>
    <row r="351" spans="1:4" ht="27.75" customHeight="1" x14ac:dyDescent="0.25">
      <c r="A351" s="6" t="s">
        <v>1516</v>
      </c>
      <c r="B351" s="179" t="s">
        <v>1517</v>
      </c>
      <c r="C351" s="182">
        <v>0</v>
      </c>
      <c r="D351" s="182">
        <v>3.4601278500273298</v>
      </c>
    </row>
    <row r="352" spans="1:4" ht="27.75" customHeight="1" x14ac:dyDescent="0.25">
      <c r="A352" s="6" t="s">
        <v>1518</v>
      </c>
      <c r="B352" s="179" t="s">
        <v>1519</v>
      </c>
      <c r="C352" s="182">
        <v>0</v>
      </c>
      <c r="D352" s="182">
        <v>3.4601278500273298</v>
      </c>
    </row>
    <row r="353" spans="1:4" ht="27.75" customHeight="1" x14ac:dyDescent="0.25">
      <c r="A353" s="6" t="s">
        <v>1520</v>
      </c>
      <c r="B353" s="179" t="s">
        <v>1521</v>
      </c>
      <c r="C353" s="182">
        <v>0</v>
      </c>
      <c r="D353" s="182">
        <v>3.4601278500273298</v>
      </c>
    </row>
    <row r="354" spans="1:4" ht="27.75" customHeight="1" x14ac:dyDescent="0.25">
      <c r="A354" s="6" t="s">
        <v>1522</v>
      </c>
      <c r="B354" s="179" t="s">
        <v>1523</v>
      </c>
      <c r="C354" s="182">
        <v>0</v>
      </c>
      <c r="D354" s="182">
        <v>3.4601278500273298</v>
      </c>
    </row>
    <row r="355" spans="1:4" ht="27.75" customHeight="1" x14ac:dyDescent="0.25">
      <c r="A355" s="6" t="s">
        <v>1524</v>
      </c>
      <c r="B355" s="179" t="s">
        <v>1525</v>
      </c>
      <c r="C355" s="182">
        <v>0</v>
      </c>
      <c r="D355" s="182">
        <v>0</v>
      </c>
    </row>
    <row r="356" spans="1:4" ht="27.75" customHeight="1" x14ac:dyDescent="0.25">
      <c r="A356" s="6" t="s">
        <v>1526</v>
      </c>
      <c r="B356" s="179" t="s">
        <v>1527</v>
      </c>
      <c r="C356" s="182">
        <v>0</v>
      </c>
      <c r="D356" s="182">
        <v>0</v>
      </c>
    </row>
    <row r="357" spans="1:4" ht="27.75" customHeight="1" x14ac:dyDescent="0.25">
      <c r="A357" s="6" t="s">
        <v>1528</v>
      </c>
      <c r="B357" s="179" t="s">
        <v>1529</v>
      </c>
      <c r="C357" s="182">
        <v>0</v>
      </c>
      <c r="D357" s="182">
        <v>0</v>
      </c>
    </row>
    <row r="358" spans="1:4" ht="27.75" customHeight="1" x14ac:dyDescent="0.25">
      <c r="A358" s="6" t="s">
        <v>1530</v>
      </c>
      <c r="B358" s="179" t="s">
        <v>1531</v>
      </c>
      <c r="C358" s="182">
        <v>0</v>
      </c>
      <c r="D358" s="182">
        <v>0</v>
      </c>
    </row>
    <row r="359" spans="1:4" ht="27.75" customHeight="1" x14ac:dyDescent="0.25">
      <c r="A359" s="6" t="s">
        <v>1532</v>
      </c>
      <c r="B359" s="179" t="s">
        <v>1533</v>
      </c>
      <c r="C359" s="182">
        <v>0</v>
      </c>
      <c r="D359" s="182">
        <v>0</v>
      </c>
    </row>
    <row r="360" spans="1:4" ht="27.75" customHeight="1" x14ac:dyDescent="0.25">
      <c r="A360" s="6" t="s">
        <v>1534</v>
      </c>
      <c r="B360" s="179" t="s">
        <v>1535</v>
      </c>
      <c r="C360" s="182">
        <v>0</v>
      </c>
      <c r="D360" s="182">
        <v>0</v>
      </c>
    </row>
    <row r="361" spans="1:4" ht="27.75" customHeight="1" x14ac:dyDescent="0.25">
      <c r="A361" s="6" t="s">
        <v>1536</v>
      </c>
      <c r="B361" s="179" t="s">
        <v>1537</v>
      </c>
      <c r="C361" s="182">
        <v>0</v>
      </c>
      <c r="D361" s="182">
        <v>0</v>
      </c>
    </row>
    <row r="362" spans="1:4" ht="27.75" customHeight="1" x14ac:dyDescent="0.25">
      <c r="A362" s="6" t="s">
        <v>1538</v>
      </c>
      <c r="B362" s="179" t="s">
        <v>1539</v>
      </c>
      <c r="C362" s="182">
        <v>0</v>
      </c>
      <c r="D362" s="182">
        <v>0</v>
      </c>
    </row>
    <row r="363" spans="1:4" ht="27.75" customHeight="1" x14ac:dyDescent="0.25">
      <c r="A363" s="6" t="s">
        <v>1540</v>
      </c>
      <c r="B363" s="179" t="s">
        <v>1541</v>
      </c>
      <c r="C363" s="182">
        <v>0</v>
      </c>
      <c r="D363" s="182">
        <v>0</v>
      </c>
    </row>
    <row r="364" spans="1:4" ht="27.75" customHeight="1" x14ac:dyDescent="0.25">
      <c r="A364" s="6" t="s">
        <v>1542</v>
      </c>
      <c r="B364" s="179" t="s">
        <v>1543</v>
      </c>
      <c r="C364" s="182">
        <v>0</v>
      </c>
      <c r="D364" s="182">
        <v>0</v>
      </c>
    </row>
    <row r="365" spans="1:4" ht="27.75" customHeight="1" x14ac:dyDescent="0.25">
      <c r="A365" s="6" t="s">
        <v>1544</v>
      </c>
      <c r="B365" s="179" t="s">
        <v>1545</v>
      </c>
      <c r="C365" s="182">
        <v>0</v>
      </c>
      <c r="D365" s="182">
        <v>0</v>
      </c>
    </row>
    <row r="366" spans="1:4" ht="27.75" customHeight="1" x14ac:dyDescent="0.25">
      <c r="A366" s="6" t="s">
        <v>1546</v>
      </c>
      <c r="B366" s="179" t="s">
        <v>1547</v>
      </c>
      <c r="C366" s="182">
        <v>0</v>
      </c>
      <c r="D366" s="182">
        <v>0</v>
      </c>
    </row>
    <row r="367" spans="1:4" ht="27.75" customHeight="1" x14ac:dyDescent="0.25">
      <c r="A367" s="6" t="s">
        <v>1548</v>
      </c>
      <c r="B367" s="179" t="s">
        <v>1549</v>
      </c>
      <c r="C367" s="182">
        <v>0</v>
      </c>
      <c r="D367" s="182">
        <v>0</v>
      </c>
    </row>
    <row r="368" spans="1:4" ht="27.75" customHeight="1" x14ac:dyDescent="0.25">
      <c r="A368" s="6" t="s">
        <v>1550</v>
      </c>
      <c r="B368" s="179" t="s">
        <v>1551</v>
      </c>
      <c r="C368" s="182">
        <v>0</v>
      </c>
      <c r="D368" s="182">
        <v>0</v>
      </c>
    </row>
    <row r="369" spans="1:4" ht="27.75" customHeight="1" x14ac:dyDescent="0.25">
      <c r="A369" s="6" t="s">
        <v>1552</v>
      </c>
      <c r="B369" s="179" t="s">
        <v>1553</v>
      </c>
      <c r="C369" s="182">
        <v>0</v>
      </c>
      <c r="D369" s="182">
        <v>3.4601278500273298</v>
      </c>
    </row>
    <row r="370" spans="1:4" ht="27.75" customHeight="1" x14ac:dyDescent="0.25">
      <c r="A370" s="6" t="s">
        <v>1554</v>
      </c>
      <c r="B370" s="179" t="s">
        <v>1555</v>
      </c>
      <c r="C370" s="182">
        <v>0</v>
      </c>
      <c r="D370" s="182">
        <v>3.4601278500273298</v>
      </c>
    </row>
    <row r="371" spans="1:4" ht="27.75" customHeight="1" x14ac:dyDescent="0.25">
      <c r="A371" s="6" t="s">
        <v>1556</v>
      </c>
      <c r="B371" s="179" t="s">
        <v>1557</v>
      </c>
      <c r="C371" s="182">
        <v>0</v>
      </c>
      <c r="D371" s="182">
        <v>3.4601278500273298</v>
      </c>
    </row>
    <row r="372" spans="1:4" ht="27.75" customHeight="1" x14ac:dyDescent="0.25">
      <c r="A372" s="6" t="s">
        <v>1558</v>
      </c>
      <c r="B372" s="179" t="s">
        <v>1559</v>
      </c>
      <c r="C372" s="182">
        <v>0</v>
      </c>
      <c r="D372" s="182">
        <v>3.4601278500273298</v>
      </c>
    </row>
    <row r="373" spans="1:4" ht="27.75" customHeight="1" x14ac:dyDescent="0.25">
      <c r="A373" s="6" t="s">
        <v>1560</v>
      </c>
      <c r="B373" s="179" t="s">
        <v>1561</v>
      </c>
      <c r="C373" s="182">
        <v>0</v>
      </c>
      <c r="D373" s="182">
        <v>3.4601278500273298</v>
      </c>
    </row>
    <row r="374" spans="1:4" ht="27.75" customHeight="1" x14ac:dyDescent="0.25">
      <c r="A374" s="6" t="s">
        <v>1562</v>
      </c>
      <c r="B374" s="179" t="s">
        <v>1563</v>
      </c>
      <c r="C374" s="182">
        <v>0</v>
      </c>
      <c r="D374" s="182">
        <v>3.4601278500273298</v>
      </c>
    </row>
    <row r="375" spans="1:4" ht="27.75" customHeight="1" x14ac:dyDescent="0.25">
      <c r="A375" s="6" t="s">
        <v>1564</v>
      </c>
      <c r="B375" s="179" t="s">
        <v>1565</v>
      </c>
      <c r="C375" s="182">
        <v>0</v>
      </c>
      <c r="D375" s="182">
        <v>3.4601278500273298</v>
      </c>
    </row>
    <row r="376" spans="1:4" ht="27.75" customHeight="1" x14ac:dyDescent="0.25">
      <c r="A376" s="6" t="s">
        <v>1566</v>
      </c>
      <c r="B376" s="179" t="s">
        <v>1567</v>
      </c>
      <c r="C376" s="182">
        <v>0</v>
      </c>
      <c r="D376" s="182">
        <v>3.4601278500273298</v>
      </c>
    </row>
    <row r="377" spans="1:4" ht="27.75" customHeight="1" x14ac:dyDescent="0.25">
      <c r="A377" s="6" t="s">
        <v>1568</v>
      </c>
      <c r="B377" s="179" t="s">
        <v>1569</v>
      </c>
      <c r="C377" s="182">
        <v>0</v>
      </c>
      <c r="D377" s="182">
        <v>3.4601278500273298</v>
      </c>
    </row>
    <row r="378" spans="1:4" ht="27.75" customHeight="1" x14ac:dyDescent="0.25">
      <c r="A378" s="6" t="s">
        <v>1570</v>
      </c>
      <c r="B378" s="179" t="s">
        <v>1571</v>
      </c>
      <c r="C378" s="182">
        <v>0</v>
      </c>
      <c r="D378" s="182">
        <v>3.4601278500273298</v>
      </c>
    </row>
    <row r="379" spans="1:4" ht="27.75" customHeight="1" x14ac:dyDescent="0.25">
      <c r="A379" s="6" t="s">
        <v>1572</v>
      </c>
      <c r="B379" s="179" t="s">
        <v>1573</v>
      </c>
      <c r="C379" s="182">
        <v>0</v>
      </c>
      <c r="D379" s="182">
        <v>3.4601278500273298</v>
      </c>
    </row>
    <row r="380" spans="1:4" ht="27.75" customHeight="1" x14ac:dyDescent="0.25">
      <c r="A380" s="6" t="s">
        <v>1574</v>
      </c>
      <c r="B380" s="179" t="s">
        <v>1575</v>
      </c>
      <c r="C380" s="182">
        <v>0</v>
      </c>
      <c r="D380" s="182">
        <v>3.4601278500273298</v>
      </c>
    </row>
    <row r="381" spans="1:4" ht="27.75" customHeight="1" x14ac:dyDescent="0.25">
      <c r="A381" s="6" t="s">
        <v>1576</v>
      </c>
      <c r="B381" s="179" t="s">
        <v>1577</v>
      </c>
      <c r="C381" s="182">
        <v>0</v>
      </c>
      <c r="D381" s="182">
        <v>3.4601278500273298</v>
      </c>
    </row>
    <row r="382" spans="1:4" ht="27.75" customHeight="1" x14ac:dyDescent="0.25">
      <c r="A382" s="6" t="s">
        <v>1578</v>
      </c>
      <c r="B382" s="179" t="s">
        <v>1579</v>
      </c>
      <c r="C382" s="182">
        <v>0</v>
      </c>
      <c r="D382" s="182">
        <v>3.4601278500273298</v>
      </c>
    </row>
    <row r="383" spans="1:4" ht="27.75" customHeight="1" x14ac:dyDescent="0.25">
      <c r="A383" s="6" t="s">
        <v>1580</v>
      </c>
      <c r="B383" s="179" t="s">
        <v>1581</v>
      </c>
      <c r="C383" s="182">
        <v>0</v>
      </c>
      <c r="D383" s="182">
        <v>3.4601278500273298</v>
      </c>
    </row>
    <row r="384" spans="1:4" ht="27.75" customHeight="1" x14ac:dyDescent="0.25">
      <c r="A384" s="6" t="s">
        <v>1582</v>
      </c>
      <c r="B384" s="179" t="s">
        <v>1583</v>
      </c>
      <c r="C384" s="182">
        <v>0</v>
      </c>
      <c r="D384" s="182">
        <v>3.4601278500273298</v>
      </c>
    </row>
    <row r="385" spans="1:4" ht="27.75" customHeight="1" x14ac:dyDescent="0.25">
      <c r="A385" s="6" t="s">
        <v>1584</v>
      </c>
      <c r="B385" s="179" t="s">
        <v>1585</v>
      </c>
      <c r="C385" s="182">
        <v>0</v>
      </c>
      <c r="D385" s="182">
        <v>3.4601278500273298</v>
      </c>
    </row>
    <row r="386" spans="1:4" ht="27.75" customHeight="1" x14ac:dyDescent="0.25">
      <c r="A386" s="6" t="s">
        <v>1586</v>
      </c>
      <c r="B386" s="179" t="s">
        <v>1587</v>
      </c>
      <c r="C386" s="182">
        <v>0</v>
      </c>
      <c r="D386" s="182">
        <v>3.4601278500273298</v>
      </c>
    </row>
    <row r="387" spans="1:4" ht="27.75" customHeight="1" x14ac:dyDescent="0.25">
      <c r="A387" s="6" t="s">
        <v>1588</v>
      </c>
      <c r="B387" s="179" t="s">
        <v>1589</v>
      </c>
      <c r="C387" s="182">
        <v>0</v>
      </c>
      <c r="D387" s="182">
        <v>3.4601278500273298</v>
      </c>
    </row>
    <row r="388" spans="1:4" ht="27.75" customHeight="1" x14ac:dyDescent="0.25">
      <c r="A388" s="6" t="s">
        <v>1590</v>
      </c>
      <c r="B388" s="179" t="s">
        <v>1591</v>
      </c>
      <c r="C388" s="182">
        <v>0</v>
      </c>
      <c r="D388" s="182">
        <v>0</v>
      </c>
    </row>
    <row r="389" spans="1:4" ht="27.75" customHeight="1" x14ac:dyDescent="0.25">
      <c r="A389" s="6" t="s">
        <v>1592</v>
      </c>
      <c r="B389" s="179" t="s">
        <v>1593</v>
      </c>
      <c r="C389" s="182">
        <v>0</v>
      </c>
      <c r="D389" s="182">
        <v>0</v>
      </c>
    </row>
    <row r="390" spans="1:4" ht="27.75" customHeight="1" x14ac:dyDescent="0.25">
      <c r="A390" s="6" t="s">
        <v>1594</v>
      </c>
      <c r="B390" s="179" t="s">
        <v>1595</v>
      </c>
      <c r="C390" s="182">
        <v>0</v>
      </c>
      <c r="D390" s="182">
        <v>0</v>
      </c>
    </row>
    <row r="391" spans="1:4" ht="27.75" customHeight="1" x14ac:dyDescent="0.25">
      <c r="A391" s="6" t="s">
        <v>1596</v>
      </c>
      <c r="B391" s="179" t="s">
        <v>1597</v>
      </c>
      <c r="C391" s="182">
        <v>0</v>
      </c>
      <c r="D391" s="182">
        <v>0</v>
      </c>
    </row>
    <row r="392" spans="1:4" ht="27.75" customHeight="1" x14ac:dyDescent="0.25">
      <c r="A392" s="6" t="s">
        <v>1598</v>
      </c>
      <c r="B392" s="179" t="s">
        <v>1599</v>
      </c>
      <c r="C392" s="182">
        <v>0</v>
      </c>
      <c r="D392" s="182">
        <v>0</v>
      </c>
    </row>
    <row r="393" spans="1:4" ht="27.75" customHeight="1" x14ac:dyDescent="0.25">
      <c r="A393" s="6" t="s">
        <v>1600</v>
      </c>
      <c r="B393" s="179" t="s">
        <v>1601</v>
      </c>
      <c r="C393" s="182">
        <v>0</v>
      </c>
      <c r="D393" s="182">
        <v>3.4601278500273298</v>
      </c>
    </row>
    <row r="394" spans="1:4" ht="27.75" customHeight="1" x14ac:dyDescent="0.25">
      <c r="A394" s="6" t="s">
        <v>1602</v>
      </c>
      <c r="B394" s="179" t="s">
        <v>1603</v>
      </c>
      <c r="C394" s="182">
        <v>0</v>
      </c>
      <c r="D394" s="182">
        <v>0</v>
      </c>
    </row>
    <row r="395" spans="1:4" ht="27.75" customHeight="1" x14ac:dyDescent="0.25">
      <c r="A395" s="6" t="s">
        <v>1604</v>
      </c>
      <c r="B395" s="179" t="s">
        <v>1605</v>
      </c>
      <c r="C395" s="182">
        <v>0</v>
      </c>
      <c r="D395" s="182">
        <v>0</v>
      </c>
    </row>
    <row r="396" spans="1:4" ht="27.75" customHeight="1" x14ac:dyDescent="0.25">
      <c r="A396" s="6" t="s">
        <v>1606</v>
      </c>
      <c r="B396" s="179" t="s">
        <v>1607</v>
      </c>
      <c r="C396" s="182">
        <v>0</v>
      </c>
      <c r="D396" s="182">
        <v>0</v>
      </c>
    </row>
    <row r="397" spans="1:4" ht="27.75" customHeight="1" x14ac:dyDescent="0.25">
      <c r="A397" s="6" t="s">
        <v>1608</v>
      </c>
      <c r="B397" s="179" t="s">
        <v>1609</v>
      </c>
      <c r="C397" s="182">
        <v>0</v>
      </c>
      <c r="D397" s="182">
        <v>0</v>
      </c>
    </row>
    <row r="398" spans="1:4" ht="27.75" customHeight="1" x14ac:dyDescent="0.25">
      <c r="A398" s="6" t="s">
        <v>1610</v>
      </c>
      <c r="B398" s="179" t="s">
        <v>1611</v>
      </c>
      <c r="C398" s="182">
        <v>0</v>
      </c>
      <c r="D398" s="182">
        <v>0</v>
      </c>
    </row>
    <row r="399" spans="1:4" ht="27.75" customHeight="1" x14ac:dyDescent="0.25">
      <c r="A399" s="6" t="s">
        <v>1612</v>
      </c>
      <c r="B399" s="179" t="s">
        <v>1613</v>
      </c>
      <c r="C399" s="182">
        <v>0</v>
      </c>
      <c r="D399" s="182">
        <v>3.4601278500273298</v>
      </c>
    </row>
    <row r="400" spans="1:4" ht="27.75" customHeight="1" x14ac:dyDescent="0.25">
      <c r="A400" s="6" t="s">
        <v>1614</v>
      </c>
      <c r="B400" s="179" t="s">
        <v>1615</v>
      </c>
      <c r="C400" s="182">
        <v>0</v>
      </c>
      <c r="D400" s="182">
        <v>3.4601278500273298</v>
      </c>
    </row>
    <row r="401" spans="1:4" ht="27.75" customHeight="1" x14ac:dyDescent="0.25">
      <c r="A401" s="6" t="s">
        <v>1616</v>
      </c>
      <c r="B401" s="179" t="s">
        <v>1617</v>
      </c>
      <c r="C401" s="182">
        <v>0</v>
      </c>
      <c r="D401" s="182">
        <v>3.4601278500273298</v>
      </c>
    </row>
    <row r="402" spans="1:4" ht="27.75" customHeight="1" x14ac:dyDescent="0.25">
      <c r="A402" s="6" t="s">
        <v>1618</v>
      </c>
      <c r="B402" s="179" t="s">
        <v>1619</v>
      </c>
      <c r="C402" s="182">
        <v>0</v>
      </c>
      <c r="D402" s="182">
        <v>3.4601278500273298</v>
      </c>
    </row>
    <row r="403" spans="1:4" ht="27.75" customHeight="1" x14ac:dyDescent="0.25">
      <c r="A403" s="6" t="s">
        <v>1620</v>
      </c>
      <c r="B403" s="179" t="s">
        <v>1621</v>
      </c>
      <c r="C403" s="182">
        <v>0</v>
      </c>
      <c r="D403" s="182">
        <v>3.4601278500273298</v>
      </c>
    </row>
    <row r="404" spans="1:4" ht="27.75" customHeight="1" x14ac:dyDescent="0.25">
      <c r="A404" s="6" t="s">
        <v>1622</v>
      </c>
      <c r="B404" s="179" t="s">
        <v>1623</v>
      </c>
      <c r="C404" s="182">
        <v>0</v>
      </c>
      <c r="D404" s="182">
        <v>3.4601278500273298</v>
      </c>
    </row>
    <row r="405" spans="1:4" ht="27.75" customHeight="1" x14ac:dyDescent="0.25">
      <c r="A405" s="6" t="s">
        <v>1624</v>
      </c>
      <c r="B405" s="179" t="s">
        <v>1625</v>
      </c>
      <c r="C405" s="182">
        <v>0</v>
      </c>
      <c r="D405" s="182">
        <v>3.4601278500273298</v>
      </c>
    </row>
    <row r="406" spans="1:4" ht="27.75" customHeight="1" x14ac:dyDescent="0.25">
      <c r="A406" s="6" t="s">
        <v>1626</v>
      </c>
      <c r="B406" s="179" t="s">
        <v>1627</v>
      </c>
      <c r="C406" s="182">
        <v>0</v>
      </c>
      <c r="D406" s="182">
        <v>3.4601278500273298</v>
      </c>
    </row>
    <row r="407" spans="1:4" ht="27.75" customHeight="1" x14ac:dyDescent="0.25">
      <c r="A407" s="6" t="s">
        <v>1628</v>
      </c>
      <c r="B407" s="179" t="s">
        <v>1629</v>
      </c>
      <c r="C407" s="182">
        <v>0</v>
      </c>
      <c r="D407" s="182">
        <v>3.4601278500273298</v>
      </c>
    </row>
    <row r="408" spans="1:4" ht="27.75" customHeight="1" x14ac:dyDescent="0.25">
      <c r="A408" s="6" t="s">
        <v>1630</v>
      </c>
      <c r="B408" s="179" t="s">
        <v>1631</v>
      </c>
      <c r="C408" s="182">
        <v>0</v>
      </c>
      <c r="D408" s="182">
        <v>3.4601278500273298</v>
      </c>
    </row>
    <row r="409" spans="1:4" ht="27.75" customHeight="1" x14ac:dyDescent="0.25">
      <c r="A409" s="6" t="s">
        <v>1632</v>
      </c>
      <c r="B409" s="179" t="s">
        <v>1633</v>
      </c>
      <c r="C409" s="182">
        <v>0</v>
      </c>
      <c r="D409" s="182">
        <v>3.4601278500273298</v>
      </c>
    </row>
    <row r="410" spans="1:4" ht="27.75" customHeight="1" x14ac:dyDescent="0.25">
      <c r="A410" s="6" t="s">
        <v>1634</v>
      </c>
      <c r="B410" s="179" t="s">
        <v>1635</v>
      </c>
      <c r="C410" s="182">
        <v>0</v>
      </c>
      <c r="D410" s="182">
        <v>3.4601278500273298</v>
      </c>
    </row>
    <row r="411" spans="1:4" ht="27.75" customHeight="1" x14ac:dyDescent="0.25">
      <c r="A411" s="6" t="s">
        <v>1636</v>
      </c>
      <c r="B411" s="179" t="s">
        <v>1637</v>
      </c>
      <c r="C411" s="182">
        <v>0</v>
      </c>
      <c r="D411" s="182">
        <v>3.4601278500273298</v>
      </c>
    </row>
    <row r="412" spans="1:4" ht="27.75" customHeight="1" x14ac:dyDescent="0.25">
      <c r="A412" s="6" t="s">
        <v>1638</v>
      </c>
      <c r="B412" s="179" t="s">
        <v>1639</v>
      </c>
      <c r="C412" s="182">
        <v>0</v>
      </c>
      <c r="D412" s="182">
        <v>3.4601278500273298</v>
      </c>
    </row>
    <row r="413" spans="1:4" ht="27.75" customHeight="1" x14ac:dyDescent="0.25">
      <c r="A413" s="6" t="s">
        <v>1640</v>
      </c>
      <c r="B413" s="179" t="s">
        <v>1641</v>
      </c>
      <c r="C413" s="182">
        <v>0</v>
      </c>
      <c r="D413" s="182">
        <v>3.4601278500273298</v>
      </c>
    </row>
    <row r="414" spans="1:4" ht="27.75" customHeight="1" x14ac:dyDescent="0.25">
      <c r="A414" s="6" t="s">
        <v>1642</v>
      </c>
      <c r="B414" s="179" t="s">
        <v>1643</v>
      </c>
      <c r="C414" s="182">
        <v>0</v>
      </c>
      <c r="D414" s="182">
        <v>3.4601278500273298</v>
      </c>
    </row>
    <row r="415" spans="1:4" ht="27.75" customHeight="1" x14ac:dyDescent="0.25">
      <c r="A415" s="6" t="s">
        <v>1644</v>
      </c>
      <c r="B415" s="179" t="s">
        <v>1645</v>
      </c>
      <c r="C415" s="182">
        <v>0</v>
      </c>
      <c r="D415" s="182">
        <v>3.4601278500273298</v>
      </c>
    </row>
    <row r="416" spans="1:4" ht="27.75" customHeight="1" x14ac:dyDescent="0.25">
      <c r="A416" s="6" t="s">
        <v>1646</v>
      </c>
      <c r="B416" s="179" t="s">
        <v>1647</v>
      </c>
      <c r="C416" s="182">
        <v>0</v>
      </c>
      <c r="D416" s="182">
        <v>3.4601278500273298</v>
      </c>
    </row>
    <row r="417" spans="1:4" ht="27.75" customHeight="1" x14ac:dyDescent="0.25">
      <c r="A417" s="6" t="s">
        <v>1648</v>
      </c>
      <c r="B417" s="179" t="s">
        <v>1649</v>
      </c>
      <c r="C417" s="182">
        <v>0</v>
      </c>
      <c r="D417" s="182">
        <v>3.4601278500273298</v>
      </c>
    </row>
    <row r="418" spans="1:4" ht="27.75" customHeight="1" x14ac:dyDescent="0.25">
      <c r="A418" s="6" t="s">
        <v>1650</v>
      </c>
      <c r="B418" s="179" t="s">
        <v>1651</v>
      </c>
      <c r="C418" s="182">
        <v>0</v>
      </c>
      <c r="D418" s="182">
        <v>3.4601278500273298</v>
      </c>
    </row>
    <row r="419" spans="1:4" ht="27.75" customHeight="1" x14ac:dyDescent="0.25">
      <c r="A419" s="6" t="s">
        <v>1652</v>
      </c>
      <c r="B419" s="179" t="s">
        <v>1653</v>
      </c>
      <c r="C419" s="182">
        <v>0</v>
      </c>
      <c r="D419" s="182">
        <v>3.4601278500273298</v>
      </c>
    </row>
    <row r="420" spans="1:4" ht="27.75" customHeight="1" x14ac:dyDescent="0.25">
      <c r="A420" s="6" t="s">
        <v>1654</v>
      </c>
      <c r="B420" s="179" t="s">
        <v>1655</v>
      </c>
      <c r="C420" s="182">
        <v>0</v>
      </c>
      <c r="D420" s="182">
        <v>3.4601278500273298</v>
      </c>
    </row>
    <row r="421" spans="1:4" ht="27.75" customHeight="1" x14ac:dyDescent="0.25">
      <c r="A421" s="6" t="s">
        <v>1656</v>
      </c>
      <c r="B421" s="179" t="s">
        <v>1657</v>
      </c>
      <c r="C421" s="182">
        <v>0</v>
      </c>
      <c r="D421" s="182">
        <v>3.4601278500273298</v>
      </c>
    </row>
    <row r="422" spans="1:4" ht="27.75" customHeight="1" x14ac:dyDescent="0.25">
      <c r="A422" s="6" t="s">
        <v>1658</v>
      </c>
      <c r="B422" s="179" t="s">
        <v>1659</v>
      </c>
      <c r="C422" s="182">
        <v>0</v>
      </c>
      <c r="D422" s="182">
        <v>3.4601278500273298</v>
      </c>
    </row>
    <row r="423" spans="1:4" ht="27.75" customHeight="1" x14ac:dyDescent="0.25">
      <c r="A423" s="6" t="s">
        <v>1660</v>
      </c>
      <c r="B423" s="179" t="s">
        <v>1661</v>
      </c>
      <c r="C423" s="182">
        <v>0</v>
      </c>
      <c r="D423" s="182">
        <v>3.4601278500273298</v>
      </c>
    </row>
    <row r="424" spans="1:4" ht="27.75" customHeight="1" x14ac:dyDescent="0.25">
      <c r="A424" s="6" t="s">
        <v>1662</v>
      </c>
      <c r="B424" s="179" t="s">
        <v>1663</v>
      </c>
      <c r="C424" s="182">
        <v>0</v>
      </c>
      <c r="D424" s="182">
        <v>3.4601278500273298</v>
      </c>
    </row>
    <row r="425" spans="1:4" ht="27.75" customHeight="1" x14ac:dyDescent="0.25">
      <c r="A425" s="6" t="s">
        <v>1664</v>
      </c>
      <c r="B425" s="179" t="s">
        <v>1665</v>
      </c>
      <c r="C425" s="182">
        <v>0</v>
      </c>
      <c r="D425" s="182">
        <v>3.4601278500273298</v>
      </c>
    </row>
    <row r="426" spans="1:4" ht="27.75" customHeight="1" x14ac:dyDescent="0.25">
      <c r="A426" s="6" t="s">
        <v>1666</v>
      </c>
      <c r="B426" s="179" t="s">
        <v>1667</v>
      </c>
      <c r="C426" s="182">
        <v>0</v>
      </c>
      <c r="D426" s="182">
        <v>3.4601278500273298</v>
      </c>
    </row>
    <row r="427" spans="1:4" ht="27.75" customHeight="1" x14ac:dyDescent="0.25">
      <c r="A427" s="6" t="s">
        <v>1668</v>
      </c>
      <c r="B427" s="179" t="s">
        <v>1669</v>
      </c>
      <c r="C427" s="182">
        <v>0</v>
      </c>
      <c r="D427" s="182">
        <v>0</v>
      </c>
    </row>
    <row r="428" spans="1:4" ht="27.75" customHeight="1" x14ac:dyDescent="0.25">
      <c r="A428" s="6" t="s">
        <v>1670</v>
      </c>
      <c r="B428" s="179" t="s">
        <v>1671</v>
      </c>
      <c r="C428" s="182">
        <v>0</v>
      </c>
      <c r="D428" s="182">
        <v>0</v>
      </c>
    </row>
    <row r="429" spans="1:4" ht="27.75" customHeight="1" x14ac:dyDescent="0.25">
      <c r="A429" s="6" t="s">
        <v>1672</v>
      </c>
      <c r="B429" s="179" t="s">
        <v>1673</v>
      </c>
      <c r="C429" s="182">
        <v>0</v>
      </c>
      <c r="D429" s="182">
        <v>0</v>
      </c>
    </row>
    <row r="430" spans="1:4" ht="27.75" customHeight="1" x14ac:dyDescent="0.25">
      <c r="A430" s="6" t="s">
        <v>1674</v>
      </c>
      <c r="B430" s="179" t="s">
        <v>1675</v>
      </c>
      <c r="C430" s="182">
        <v>0</v>
      </c>
      <c r="D430" s="182">
        <v>0</v>
      </c>
    </row>
    <row r="431" spans="1:4" ht="27.75" customHeight="1" x14ac:dyDescent="0.25">
      <c r="A431" s="6" t="s">
        <v>1676</v>
      </c>
      <c r="B431" s="179" t="s">
        <v>1677</v>
      </c>
      <c r="C431" s="182">
        <v>7.9304811513915903</v>
      </c>
      <c r="D431" s="182">
        <v>0</v>
      </c>
    </row>
    <row r="432" spans="1:4" ht="27.75" customHeight="1" x14ac:dyDescent="0.25">
      <c r="A432" s="6" t="s">
        <v>1678</v>
      </c>
      <c r="B432" s="179" t="s">
        <v>1679</v>
      </c>
      <c r="C432" s="182">
        <v>0</v>
      </c>
      <c r="D432" s="182">
        <v>0</v>
      </c>
    </row>
    <row r="433" spans="1:4" ht="27.75" customHeight="1" x14ac:dyDescent="0.25">
      <c r="A433" s="6" t="s">
        <v>1680</v>
      </c>
      <c r="B433" s="179" t="s">
        <v>1681</v>
      </c>
      <c r="C433" s="182">
        <v>0</v>
      </c>
      <c r="D433" s="182">
        <v>0</v>
      </c>
    </row>
    <row r="434" spans="1:4" ht="27.75" customHeight="1" x14ac:dyDescent="0.25">
      <c r="A434" s="6" t="s">
        <v>1682</v>
      </c>
      <c r="B434" s="179" t="s">
        <v>1683</v>
      </c>
      <c r="C434" s="182">
        <v>0</v>
      </c>
      <c r="D434" s="182">
        <v>0</v>
      </c>
    </row>
    <row r="435" spans="1:4" ht="27.75" customHeight="1" x14ac:dyDescent="0.25">
      <c r="A435" s="6" t="s">
        <v>1684</v>
      </c>
      <c r="B435" s="179" t="s">
        <v>1685</v>
      </c>
      <c r="C435" s="182">
        <v>0</v>
      </c>
      <c r="D435" s="182">
        <v>0</v>
      </c>
    </row>
    <row r="436" spans="1:4" ht="27.75" customHeight="1" x14ac:dyDescent="0.25">
      <c r="A436" s="6" t="s">
        <v>1686</v>
      </c>
      <c r="B436" s="179" t="s">
        <v>1687</v>
      </c>
      <c r="C436" s="182">
        <v>0</v>
      </c>
      <c r="D436" s="182">
        <v>0</v>
      </c>
    </row>
    <row r="437" spans="1:4" ht="27.75" customHeight="1" x14ac:dyDescent="0.25">
      <c r="A437" s="6" t="s">
        <v>1688</v>
      </c>
      <c r="B437" s="179" t="s">
        <v>1689</v>
      </c>
      <c r="C437" s="182">
        <v>0</v>
      </c>
      <c r="D437" s="182">
        <v>0</v>
      </c>
    </row>
    <row r="438" spans="1:4" ht="27.75" customHeight="1" x14ac:dyDescent="0.25">
      <c r="A438" s="6" t="s">
        <v>1690</v>
      </c>
      <c r="B438" s="179" t="s">
        <v>1691</v>
      </c>
      <c r="C438" s="182">
        <v>0</v>
      </c>
      <c r="D438" s="182">
        <v>0</v>
      </c>
    </row>
    <row r="439" spans="1:4" ht="27.75" customHeight="1" x14ac:dyDescent="0.25">
      <c r="A439" s="6" t="s">
        <v>1692</v>
      </c>
      <c r="B439" s="179" t="s">
        <v>1693</v>
      </c>
      <c r="C439" s="182">
        <v>0</v>
      </c>
      <c r="D439" s="182">
        <v>0</v>
      </c>
    </row>
    <row r="440" spans="1:4" ht="27.75" customHeight="1" x14ac:dyDescent="0.25">
      <c r="A440" s="6" t="s">
        <v>1694</v>
      </c>
      <c r="B440" s="179" t="s">
        <v>1695</v>
      </c>
      <c r="C440" s="182">
        <v>0</v>
      </c>
      <c r="D440" s="182">
        <v>0</v>
      </c>
    </row>
    <row r="441" spans="1:4" ht="27.75" customHeight="1" x14ac:dyDescent="0.25">
      <c r="A441" s="6" t="s">
        <v>1696</v>
      </c>
      <c r="B441" s="179" t="s">
        <v>1697</v>
      </c>
      <c r="C441" s="182">
        <v>0</v>
      </c>
      <c r="D441" s="182">
        <v>0</v>
      </c>
    </row>
    <row r="442" spans="1:4" ht="27.75" customHeight="1" x14ac:dyDescent="0.25">
      <c r="A442" s="6" t="s">
        <v>1698</v>
      </c>
      <c r="B442" s="179" t="s">
        <v>1699</v>
      </c>
      <c r="C442" s="182">
        <v>0</v>
      </c>
      <c r="D442" s="182">
        <v>0</v>
      </c>
    </row>
    <row r="443" spans="1:4" ht="27.75" customHeight="1" x14ac:dyDescent="0.25">
      <c r="A443" s="6" t="s">
        <v>1700</v>
      </c>
      <c r="B443" s="179" t="s">
        <v>1701</v>
      </c>
      <c r="C443" s="182">
        <v>0</v>
      </c>
      <c r="D443" s="182">
        <v>0</v>
      </c>
    </row>
    <row r="444" spans="1:4" ht="27.75" customHeight="1" x14ac:dyDescent="0.25">
      <c r="A444" s="6" t="s">
        <v>1702</v>
      </c>
      <c r="B444" s="179" t="s">
        <v>1703</v>
      </c>
      <c r="C444" s="182">
        <v>0</v>
      </c>
      <c r="D444" s="182">
        <v>0</v>
      </c>
    </row>
    <row r="445" spans="1:4" ht="27.75" customHeight="1" x14ac:dyDescent="0.25">
      <c r="A445" s="6" t="s">
        <v>1704</v>
      </c>
      <c r="B445" s="179" t="s">
        <v>1705</v>
      </c>
      <c r="C445" s="182">
        <v>0</v>
      </c>
      <c r="D445" s="182">
        <v>0</v>
      </c>
    </row>
    <row r="446" spans="1:4" ht="27.75" customHeight="1" x14ac:dyDescent="0.25">
      <c r="A446" s="6" t="s">
        <v>1706</v>
      </c>
      <c r="B446" s="179" t="s">
        <v>1707</v>
      </c>
      <c r="C446" s="182">
        <v>0</v>
      </c>
      <c r="D446" s="182">
        <v>0</v>
      </c>
    </row>
    <row r="447" spans="1:4" ht="27.75" customHeight="1" x14ac:dyDescent="0.25">
      <c r="A447" s="6" t="s">
        <v>1708</v>
      </c>
      <c r="B447" s="179" t="s">
        <v>1709</v>
      </c>
      <c r="C447" s="182">
        <v>0</v>
      </c>
      <c r="D447" s="182">
        <v>0</v>
      </c>
    </row>
    <row r="448" spans="1:4" ht="27.75" customHeight="1" x14ac:dyDescent="0.25">
      <c r="A448" s="6" t="s">
        <v>1710</v>
      </c>
      <c r="B448" s="179" t="s">
        <v>1711</v>
      </c>
      <c r="C448" s="182">
        <v>0</v>
      </c>
      <c r="D448" s="182">
        <v>0</v>
      </c>
    </row>
    <row r="449" spans="1:4" ht="27.75" customHeight="1" x14ac:dyDescent="0.25">
      <c r="A449" s="6" t="s">
        <v>1712</v>
      </c>
      <c r="B449" s="179" t="s">
        <v>1713</v>
      </c>
      <c r="C449" s="182">
        <v>0</v>
      </c>
      <c r="D449" s="182">
        <v>0</v>
      </c>
    </row>
    <row r="450" spans="1:4" ht="27.75" customHeight="1" x14ac:dyDescent="0.25">
      <c r="A450" s="6" t="s">
        <v>1714</v>
      </c>
      <c r="B450" s="179" t="s">
        <v>1715</v>
      </c>
      <c r="C450" s="182">
        <v>0</v>
      </c>
      <c r="D450" s="182">
        <v>0</v>
      </c>
    </row>
    <row r="451" spans="1:4" ht="27.75" customHeight="1" x14ac:dyDescent="0.25">
      <c r="A451" s="6" t="s">
        <v>1716</v>
      </c>
      <c r="B451" s="179" t="s">
        <v>1717</v>
      </c>
      <c r="C451" s="182">
        <v>0</v>
      </c>
      <c r="D451" s="182">
        <v>0</v>
      </c>
    </row>
    <row r="452" spans="1:4" ht="27.75" customHeight="1" x14ac:dyDescent="0.25">
      <c r="A452" s="6" t="s">
        <v>1718</v>
      </c>
      <c r="B452" s="179" t="s">
        <v>1719</v>
      </c>
      <c r="C452" s="182">
        <v>0</v>
      </c>
      <c r="D452" s="182">
        <v>0</v>
      </c>
    </row>
    <row r="453" spans="1:4" ht="27.75" customHeight="1" x14ac:dyDescent="0.25">
      <c r="A453" s="6" t="s">
        <v>1720</v>
      </c>
      <c r="B453" s="179" t="s">
        <v>1721</v>
      </c>
      <c r="C453" s="182">
        <v>0</v>
      </c>
      <c r="D453" s="182">
        <v>0</v>
      </c>
    </row>
    <row r="454" spans="1:4" ht="27.75" customHeight="1" x14ac:dyDescent="0.25">
      <c r="A454" s="6" t="s">
        <v>1722</v>
      </c>
      <c r="B454" s="179" t="s">
        <v>1723</v>
      </c>
      <c r="C454" s="182">
        <v>0</v>
      </c>
      <c r="D454" s="182">
        <v>0</v>
      </c>
    </row>
    <row r="455" spans="1:4" ht="27.75" customHeight="1" x14ac:dyDescent="0.25">
      <c r="A455" s="6" t="s">
        <v>1724</v>
      </c>
      <c r="B455" s="179" t="s">
        <v>1725</v>
      </c>
      <c r="C455" s="182">
        <v>0</v>
      </c>
      <c r="D455" s="182">
        <v>0</v>
      </c>
    </row>
    <row r="456" spans="1:4" ht="27.75" customHeight="1" x14ac:dyDescent="0.25">
      <c r="A456" s="6" t="s">
        <v>1726</v>
      </c>
      <c r="B456" s="179" t="s">
        <v>1727</v>
      </c>
      <c r="C456" s="182">
        <v>0</v>
      </c>
      <c r="D456" s="182">
        <v>0</v>
      </c>
    </row>
    <row r="457" spans="1:4" ht="27.75" customHeight="1" x14ac:dyDescent="0.25">
      <c r="A457" s="6" t="s">
        <v>1728</v>
      </c>
      <c r="B457" s="179" t="s">
        <v>1729</v>
      </c>
      <c r="C457" s="182">
        <v>0</v>
      </c>
      <c r="D457" s="182">
        <v>0</v>
      </c>
    </row>
    <row r="458" spans="1:4" ht="27.75" customHeight="1" x14ac:dyDescent="0.25">
      <c r="A458" s="6" t="s">
        <v>1730</v>
      </c>
      <c r="B458" s="179" t="s">
        <v>1731</v>
      </c>
      <c r="C458" s="182">
        <v>0</v>
      </c>
      <c r="D458" s="182">
        <v>0</v>
      </c>
    </row>
    <row r="459" spans="1:4" ht="27.75" customHeight="1" x14ac:dyDescent="0.25">
      <c r="A459" s="6" t="s">
        <v>1732</v>
      </c>
      <c r="B459" s="179" t="s">
        <v>1733</v>
      </c>
      <c r="C459" s="182">
        <v>0</v>
      </c>
      <c r="D459" s="182">
        <v>0</v>
      </c>
    </row>
    <row r="460" spans="1:4" ht="27.75" customHeight="1" x14ac:dyDescent="0.25">
      <c r="A460" s="6" t="s">
        <v>1734</v>
      </c>
      <c r="B460" s="179" t="s">
        <v>1735</v>
      </c>
      <c r="C460" s="182">
        <v>0</v>
      </c>
      <c r="D460" s="182">
        <v>0</v>
      </c>
    </row>
    <row r="461" spans="1:4" ht="27.75" customHeight="1" x14ac:dyDescent="0.25">
      <c r="A461" s="6" t="s">
        <v>1736</v>
      </c>
      <c r="B461" s="179" t="s">
        <v>1737</v>
      </c>
      <c r="C461" s="182">
        <v>0</v>
      </c>
      <c r="D461" s="182">
        <v>8.5830281344775088</v>
      </c>
    </row>
    <row r="462" spans="1:4" ht="27.75" customHeight="1" x14ac:dyDescent="0.25">
      <c r="A462" s="6" t="s">
        <v>1738</v>
      </c>
      <c r="B462" s="179" t="s">
        <v>1739</v>
      </c>
      <c r="C462" s="182">
        <v>0</v>
      </c>
      <c r="D462" s="182">
        <v>2.0445135198853199</v>
      </c>
    </row>
    <row r="463" spans="1:4" ht="27.75" customHeight="1" x14ac:dyDescent="0.25">
      <c r="A463" s="6" t="s">
        <v>1740</v>
      </c>
      <c r="B463" s="179" t="s">
        <v>1741</v>
      </c>
      <c r="C463" s="182">
        <v>0</v>
      </c>
      <c r="D463" s="182">
        <v>2.0445135198853199</v>
      </c>
    </row>
    <row r="464" spans="1:4" ht="27.75" customHeight="1" x14ac:dyDescent="0.25">
      <c r="A464" s="6" t="s">
        <v>1742</v>
      </c>
      <c r="B464" s="179" t="s">
        <v>1743</v>
      </c>
      <c r="C464" s="182">
        <v>0</v>
      </c>
      <c r="D464" s="182">
        <v>2.0445135198853199</v>
      </c>
    </row>
    <row r="465" spans="1:4" ht="27.75" customHeight="1" x14ac:dyDescent="0.25">
      <c r="A465" s="6" t="s">
        <v>1744</v>
      </c>
      <c r="B465" s="179" t="s">
        <v>1745</v>
      </c>
      <c r="C465" s="182">
        <v>0</v>
      </c>
      <c r="D465" s="182">
        <v>2.0445135198853199</v>
      </c>
    </row>
    <row r="466" spans="1:4" ht="27.75" customHeight="1" x14ac:dyDescent="0.25">
      <c r="A466" s="6" t="s">
        <v>1746</v>
      </c>
      <c r="B466" s="179" t="s">
        <v>1747</v>
      </c>
      <c r="C466" s="182">
        <v>0</v>
      </c>
      <c r="D466" s="182">
        <v>2.0445135198853199</v>
      </c>
    </row>
    <row r="467" spans="1:4" ht="27.75" customHeight="1" x14ac:dyDescent="0.25">
      <c r="A467" s="6" t="s">
        <v>1748</v>
      </c>
      <c r="B467" s="179" t="s">
        <v>1749</v>
      </c>
      <c r="C467" s="182">
        <v>0</v>
      </c>
      <c r="D467" s="182">
        <v>2.0445135198853199</v>
      </c>
    </row>
    <row r="468" spans="1:4" ht="27.75" customHeight="1" x14ac:dyDescent="0.25">
      <c r="A468" s="6" t="s">
        <v>1750</v>
      </c>
      <c r="B468" s="179" t="s">
        <v>1751</v>
      </c>
      <c r="C468" s="182">
        <v>0</v>
      </c>
      <c r="D468" s="182">
        <v>2.0445135198853199</v>
      </c>
    </row>
    <row r="469" spans="1:4" ht="27.75" customHeight="1" x14ac:dyDescent="0.25">
      <c r="A469" s="6" t="s">
        <v>1752</v>
      </c>
      <c r="B469" s="179" t="s">
        <v>1753</v>
      </c>
      <c r="C469" s="182">
        <v>0</v>
      </c>
      <c r="D469" s="182">
        <v>8.5830281344775088</v>
      </c>
    </row>
    <row r="470" spans="1:4" ht="27.75" customHeight="1" x14ac:dyDescent="0.25">
      <c r="A470" s="6" t="s">
        <v>1754</v>
      </c>
      <c r="B470" s="179" t="s">
        <v>1755</v>
      </c>
      <c r="C470" s="182">
        <v>0</v>
      </c>
      <c r="D470" s="182">
        <v>8.5830281344775088</v>
      </c>
    </row>
    <row r="471" spans="1:4" ht="27.75" customHeight="1" x14ac:dyDescent="0.25">
      <c r="A471" s="6" t="s">
        <v>1756</v>
      </c>
      <c r="B471" s="179" t="s">
        <v>1757</v>
      </c>
      <c r="C471" s="182">
        <v>0</v>
      </c>
      <c r="D471" s="182">
        <v>8.5830281344775088</v>
      </c>
    </row>
    <row r="472" spans="1:4" ht="27.75" customHeight="1" x14ac:dyDescent="0.25">
      <c r="A472" s="6" t="s">
        <v>1758</v>
      </c>
      <c r="B472" s="179" t="s">
        <v>1759</v>
      </c>
      <c r="C472" s="182">
        <v>0</v>
      </c>
      <c r="D472" s="182">
        <v>8.5830281344775088</v>
      </c>
    </row>
    <row r="473" spans="1:4" ht="27.75" customHeight="1" x14ac:dyDescent="0.25">
      <c r="A473" s="6" t="s">
        <v>1760</v>
      </c>
      <c r="B473" s="179" t="s">
        <v>1761</v>
      </c>
      <c r="C473" s="182">
        <v>0</v>
      </c>
      <c r="D473" s="182">
        <v>8.5830281344775088</v>
      </c>
    </row>
    <row r="474" spans="1:4" ht="27.75" customHeight="1" x14ac:dyDescent="0.25">
      <c r="A474" s="6" t="s">
        <v>1762</v>
      </c>
      <c r="B474" s="179" t="s">
        <v>1763</v>
      </c>
      <c r="C474" s="182">
        <v>0</v>
      </c>
      <c r="D474" s="182">
        <v>5.9380951341229897</v>
      </c>
    </row>
    <row r="475" spans="1:4" ht="27.75" customHeight="1" x14ac:dyDescent="0.25">
      <c r="A475" s="6" t="s">
        <v>1764</v>
      </c>
      <c r="B475" s="179" t="s">
        <v>1765</v>
      </c>
      <c r="C475" s="182">
        <v>0</v>
      </c>
      <c r="D475" s="182">
        <v>5.9380951341229897</v>
      </c>
    </row>
    <row r="476" spans="1:4" ht="27.75" customHeight="1" x14ac:dyDescent="0.25">
      <c r="A476" s="6" t="s">
        <v>1766</v>
      </c>
      <c r="B476" s="179" t="s">
        <v>1767</v>
      </c>
      <c r="C476" s="182">
        <v>0</v>
      </c>
      <c r="D476" s="182">
        <v>5.9380951341229897</v>
      </c>
    </row>
    <row r="477" spans="1:4" ht="27.75" customHeight="1" x14ac:dyDescent="0.25">
      <c r="A477" s="6" t="s">
        <v>1768</v>
      </c>
      <c r="B477" s="179" t="s">
        <v>1769</v>
      </c>
      <c r="C477" s="182">
        <v>0</v>
      </c>
      <c r="D477" s="182">
        <v>5.9380951341229897</v>
      </c>
    </row>
    <row r="478" spans="1:4" ht="27.75" customHeight="1" x14ac:dyDescent="0.25">
      <c r="A478" s="6" t="s">
        <v>1770</v>
      </c>
      <c r="B478" s="179" t="s">
        <v>1771</v>
      </c>
      <c r="C478" s="182">
        <v>0</v>
      </c>
      <c r="D478" s="182">
        <v>5.9380951341229897</v>
      </c>
    </row>
    <row r="479" spans="1:4" ht="27.75" customHeight="1" x14ac:dyDescent="0.25">
      <c r="A479" s="6" t="s">
        <v>1772</v>
      </c>
      <c r="B479" s="179" t="s">
        <v>1773</v>
      </c>
      <c r="C479" s="182">
        <v>0</v>
      </c>
      <c r="D479" s="182">
        <v>5.9380951341229897</v>
      </c>
    </row>
    <row r="480" spans="1:4" ht="27.75" customHeight="1" x14ac:dyDescent="0.25">
      <c r="A480" s="6" t="s">
        <v>1774</v>
      </c>
      <c r="B480" s="179" t="s">
        <v>1775</v>
      </c>
      <c r="C480" s="182">
        <v>0</v>
      </c>
      <c r="D480" s="182">
        <v>5.9380951341229897</v>
      </c>
    </row>
    <row r="481" spans="1:4" ht="27.75" customHeight="1" x14ac:dyDescent="0.25">
      <c r="A481" s="6" t="s">
        <v>1776</v>
      </c>
      <c r="B481" s="179" t="s">
        <v>1777</v>
      </c>
      <c r="C481" s="182">
        <v>0</v>
      </c>
      <c r="D481" s="182">
        <v>5.9380951341229897</v>
      </c>
    </row>
    <row r="482" spans="1:4" ht="27.75" customHeight="1" x14ac:dyDescent="0.25">
      <c r="A482" s="6" t="s">
        <v>1778</v>
      </c>
      <c r="B482" s="179" t="s">
        <v>1779</v>
      </c>
      <c r="C482" s="182">
        <v>0</v>
      </c>
      <c r="D482" s="182">
        <v>5.9380951341229897</v>
      </c>
    </row>
    <row r="483" spans="1:4" ht="27.75" customHeight="1" x14ac:dyDescent="0.25">
      <c r="A483" s="6" t="s">
        <v>1780</v>
      </c>
      <c r="B483" s="179" t="s">
        <v>1781</v>
      </c>
      <c r="C483" s="182">
        <v>0</v>
      </c>
      <c r="D483" s="182">
        <v>5.9380951341229897</v>
      </c>
    </row>
    <row r="484" spans="1:4" ht="27.75" customHeight="1" x14ac:dyDescent="0.25">
      <c r="A484" s="6" t="s">
        <v>1782</v>
      </c>
      <c r="B484" s="179" t="s">
        <v>1783</v>
      </c>
      <c r="C484" s="182">
        <v>0</v>
      </c>
      <c r="D484" s="182">
        <v>5.9380951341229897</v>
      </c>
    </row>
    <row r="485" spans="1:4" ht="27.75" customHeight="1" x14ac:dyDescent="0.25">
      <c r="A485" s="6" t="s">
        <v>1784</v>
      </c>
      <c r="B485" s="179" t="s">
        <v>1785</v>
      </c>
      <c r="C485" s="182">
        <v>0</v>
      </c>
      <c r="D485" s="182">
        <v>5.9380951341229897</v>
      </c>
    </row>
    <row r="486" spans="1:4" ht="27.75" customHeight="1" x14ac:dyDescent="0.25">
      <c r="A486" s="6" t="s">
        <v>1786</v>
      </c>
      <c r="B486" s="179" t="s">
        <v>1787</v>
      </c>
      <c r="C486" s="182">
        <v>0</v>
      </c>
      <c r="D486" s="182">
        <v>5.9380951341229897</v>
      </c>
    </row>
    <row r="487" spans="1:4" ht="27.75" customHeight="1" x14ac:dyDescent="0.25">
      <c r="A487" s="6" t="s">
        <v>1788</v>
      </c>
      <c r="B487" s="179" t="s">
        <v>1789</v>
      </c>
      <c r="C487" s="182">
        <v>0</v>
      </c>
      <c r="D487" s="182">
        <v>5.9380951341229897</v>
      </c>
    </row>
    <row r="488" spans="1:4" ht="27.75" customHeight="1" x14ac:dyDescent="0.25">
      <c r="A488" s="6" t="s">
        <v>1790</v>
      </c>
      <c r="B488" s="179" t="s">
        <v>1791</v>
      </c>
      <c r="C488" s="182">
        <v>0</v>
      </c>
      <c r="D488" s="182">
        <v>5.9380951341229897</v>
      </c>
    </row>
    <row r="489" spans="1:4" ht="27.75" customHeight="1" x14ac:dyDescent="0.25">
      <c r="A489" s="6" t="s">
        <v>1792</v>
      </c>
      <c r="B489" s="179" t="s">
        <v>1793</v>
      </c>
      <c r="C489" s="182">
        <v>0</v>
      </c>
      <c r="D489" s="182">
        <v>5.9380951341229897</v>
      </c>
    </row>
    <row r="490" spans="1:4" ht="27.75" customHeight="1" x14ac:dyDescent="0.25">
      <c r="A490" s="6" t="s">
        <v>1794</v>
      </c>
      <c r="B490" s="179" t="s">
        <v>1795</v>
      </c>
      <c r="C490" s="182">
        <v>0</v>
      </c>
      <c r="D490" s="182">
        <v>5.9380951341229897</v>
      </c>
    </row>
    <row r="491" spans="1:4" ht="27.75" customHeight="1" x14ac:dyDescent="0.25">
      <c r="A491" s="6" t="s">
        <v>1796</v>
      </c>
      <c r="B491" s="179" t="s">
        <v>1797</v>
      </c>
      <c r="C491" s="182">
        <v>0</v>
      </c>
      <c r="D491" s="182">
        <v>5.9380951341229897</v>
      </c>
    </row>
    <row r="492" spans="1:4" ht="27.75" customHeight="1" x14ac:dyDescent="0.25">
      <c r="A492" s="6" t="s">
        <v>1798</v>
      </c>
      <c r="B492" s="179" t="s">
        <v>1799</v>
      </c>
      <c r="C492" s="182">
        <v>0</v>
      </c>
      <c r="D492" s="182">
        <v>5.9380951341229897</v>
      </c>
    </row>
    <row r="493" spans="1:4" ht="27.75" customHeight="1" x14ac:dyDescent="0.25">
      <c r="A493" s="6" t="s">
        <v>1800</v>
      </c>
      <c r="B493" s="179" t="s">
        <v>1801</v>
      </c>
      <c r="C493" s="182">
        <v>0</v>
      </c>
      <c r="D493" s="182">
        <v>5.9380951341229897</v>
      </c>
    </row>
    <row r="494" spans="1:4" ht="27.75" customHeight="1" x14ac:dyDescent="0.25">
      <c r="A494" s="6" t="s">
        <v>1802</v>
      </c>
      <c r="B494" s="179" t="s">
        <v>1803</v>
      </c>
      <c r="C494" s="182">
        <v>0</v>
      </c>
      <c r="D494" s="182">
        <v>5.9380951341229897</v>
      </c>
    </row>
    <row r="495" spans="1:4" ht="27.75" customHeight="1" x14ac:dyDescent="0.25">
      <c r="A495" s="6" t="s">
        <v>1804</v>
      </c>
      <c r="B495" s="179" t="s">
        <v>1805</v>
      </c>
      <c r="C495" s="182">
        <v>0</v>
      </c>
      <c r="D495" s="182">
        <v>5.9380951341229897</v>
      </c>
    </row>
    <row r="496" spans="1:4" ht="27.75" customHeight="1" x14ac:dyDescent="0.25">
      <c r="A496" s="6" t="s">
        <v>1806</v>
      </c>
      <c r="B496" s="179" t="s">
        <v>1807</v>
      </c>
      <c r="C496" s="182">
        <v>0</v>
      </c>
      <c r="D496" s="182">
        <v>5.9380951341229897</v>
      </c>
    </row>
    <row r="497" spans="1:4" ht="27.75" customHeight="1" x14ac:dyDescent="0.25">
      <c r="A497" s="6" t="s">
        <v>1808</v>
      </c>
      <c r="B497" s="179" t="s">
        <v>1809</v>
      </c>
      <c r="C497" s="182">
        <v>0</v>
      </c>
      <c r="D497" s="182">
        <v>5.9380951341229897</v>
      </c>
    </row>
    <row r="498" spans="1:4" ht="27.75" customHeight="1" x14ac:dyDescent="0.25">
      <c r="A498" s="6" t="s">
        <v>1810</v>
      </c>
      <c r="B498" s="179" t="s">
        <v>1811</v>
      </c>
      <c r="C498" s="182">
        <v>0</v>
      </c>
      <c r="D498" s="182">
        <v>0</v>
      </c>
    </row>
    <row r="499" spans="1:4" ht="27.75" customHeight="1" x14ac:dyDescent="0.25">
      <c r="A499" s="6" t="s">
        <v>1812</v>
      </c>
      <c r="B499" s="179" t="s">
        <v>1813</v>
      </c>
      <c r="C499" s="182">
        <v>0</v>
      </c>
      <c r="D499" s="182">
        <v>0</v>
      </c>
    </row>
    <row r="500" spans="1:4" ht="27.75" customHeight="1" x14ac:dyDescent="0.25">
      <c r="A500" s="6" t="s">
        <v>1814</v>
      </c>
      <c r="B500" s="179" t="s">
        <v>1815</v>
      </c>
      <c r="C500" s="182">
        <v>0</v>
      </c>
      <c r="D500" s="182">
        <v>0</v>
      </c>
    </row>
    <row r="501" spans="1:4" ht="27.75" customHeight="1" x14ac:dyDescent="0.25">
      <c r="A501" s="6" t="s">
        <v>1816</v>
      </c>
      <c r="B501" s="179" t="s">
        <v>1817</v>
      </c>
      <c r="C501" s="182">
        <v>0</v>
      </c>
      <c r="D501" s="182">
        <v>0</v>
      </c>
    </row>
    <row r="502" spans="1:4" ht="27.75" customHeight="1" x14ac:dyDescent="0.25">
      <c r="A502" s="6" t="s">
        <v>1818</v>
      </c>
      <c r="B502" s="179" t="s">
        <v>1819</v>
      </c>
      <c r="C502" s="182">
        <v>0</v>
      </c>
      <c r="D502" s="182">
        <v>0</v>
      </c>
    </row>
    <row r="503" spans="1:4" ht="27.75" customHeight="1" x14ac:dyDescent="0.25">
      <c r="A503" s="6" t="s">
        <v>1820</v>
      </c>
      <c r="B503" s="179" t="s">
        <v>1821</v>
      </c>
      <c r="C503" s="182">
        <v>0</v>
      </c>
      <c r="D503" s="182">
        <v>0</v>
      </c>
    </row>
    <row r="504" spans="1:4" ht="27.75" customHeight="1" x14ac:dyDescent="0.25">
      <c r="A504" s="6" t="s">
        <v>1822</v>
      </c>
      <c r="B504" s="179" t="s">
        <v>1823</v>
      </c>
      <c r="C504" s="182">
        <v>0</v>
      </c>
      <c r="D504" s="182">
        <v>0</v>
      </c>
    </row>
    <row r="505" spans="1:4" ht="27.75" customHeight="1" x14ac:dyDescent="0.25">
      <c r="A505" s="6" t="s">
        <v>1824</v>
      </c>
      <c r="B505" s="179" t="s">
        <v>1825</v>
      </c>
      <c r="C505" s="182">
        <v>0</v>
      </c>
      <c r="D505" s="182">
        <v>0</v>
      </c>
    </row>
    <row r="506" spans="1:4" ht="27.75" customHeight="1" x14ac:dyDescent="0.25">
      <c r="A506" s="6" t="s">
        <v>1826</v>
      </c>
      <c r="B506" s="179" t="s">
        <v>1827</v>
      </c>
      <c r="C506" s="182">
        <v>0</v>
      </c>
      <c r="D506" s="182">
        <v>0</v>
      </c>
    </row>
    <row r="507" spans="1:4" ht="27.75" customHeight="1" x14ac:dyDescent="0.25">
      <c r="A507" s="6" t="s">
        <v>1828</v>
      </c>
      <c r="B507" s="179" t="s">
        <v>1829</v>
      </c>
      <c r="C507" s="182">
        <v>0</v>
      </c>
      <c r="D507" s="182">
        <v>0</v>
      </c>
    </row>
    <row r="508" spans="1:4" ht="27.75" customHeight="1" x14ac:dyDescent="0.25">
      <c r="A508" s="6" t="s">
        <v>1830</v>
      </c>
      <c r="B508" s="179" t="s">
        <v>1831</v>
      </c>
      <c r="C508" s="182">
        <v>0</v>
      </c>
      <c r="D508" s="182">
        <v>0</v>
      </c>
    </row>
    <row r="509" spans="1:4" ht="27.75" customHeight="1" x14ac:dyDescent="0.25">
      <c r="A509" s="6" t="s">
        <v>1832</v>
      </c>
      <c r="B509" s="179" t="s">
        <v>1833</v>
      </c>
      <c r="C509" s="182">
        <v>0</v>
      </c>
      <c r="D509" s="182">
        <v>0</v>
      </c>
    </row>
    <row r="510" spans="1:4" ht="27.75" customHeight="1" x14ac:dyDescent="0.25">
      <c r="A510" s="6" t="s">
        <v>1834</v>
      </c>
      <c r="B510" s="179" t="s">
        <v>1835</v>
      </c>
      <c r="C510" s="182">
        <v>0</v>
      </c>
      <c r="D510" s="182">
        <v>0</v>
      </c>
    </row>
    <row r="511" spans="1:4" ht="27.75" customHeight="1" x14ac:dyDescent="0.25">
      <c r="A511" s="6" t="s">
        <v>1836</v>
      </c>
      <c r="B511" s="179" t="s">
        <v>1837</v>
      </c>
      <c r="C511" s="182">
        <v>0</v>
      </c>
      <c r="D511" s="182">
        <v>0</v>
      </c>
    </row>
    <row r="512" spans="1:4" ht="27.75" customHeight="1" x14ac:dyDescent="0.25">
      <c r="A512" s="6" t="s">
        <v>1838</v>
      </c>
      <c r="B512" s="179" t="s">
        <v>1839</v>
      </c>
      <c r="C512" s="182">
        <v>0</v>
      </c>
      <c r="D512" s="182">
        <v>0</v>
      </c>
    </row>
    <row r="513" spans="1:4" ht="27.75" customHeight="1" x14ac:dyDescent="0.25">
      <c r="A513" s="6" t="s">
        <v>1840</v>
      </c>
      <c r="B513" s="179" t="s">
        <v>1841</v>
      </c>
      <c r="C513" s="182">
        <v>0</v>
      </c>
      <c r="D513" s="182">
        <v>0</v>
      </c>
    </row>
    <row r="514" spans="1:4" ht="27.75" customHeight="1" x14ac:dyDescent="0.25">
      <c r="A514" s="6" t="s">
        <v>1842</v>
      </c>
      <c r="B514" s="179" t="s">
        <v>1843</v>
      </c>
      <c r="C514" s="182">
        <v>0</v>
      </c>
      <c r="D514" s="182">
        <v>0</v>
      </c>
    </row>
    <row r="515" spans="1:4" ht="27.75" customHeight="1" x14ac:dyDescent="0.25">
      <c r="A515" s="6" t="s">
        <v>1844</v>
      </c>
      <c r="B515" s="179" t="s">
        <v>1845</v>
      </c>
      <c r="C515" s="182">
        <v>0</v>
      </c>
      <c r="D515" s="182">
        <v>0</v>
      </c>
    </row>
    <row r="516" spans="1:4" ht="27.75" customHeight="1" x14ac:dyDescent="0.25">
      <c r="A516" s="6" t="s">
        <v>1846</v>
      </c>
      <c r="B516" s="179" t="s">
        <v>1847</v>
      </c>
      <c r="C516" s="182">
        <v>0</v>
      </c>
      <c r="D516" s="182">
        <v>0</v>
      </c>
    </row>
    <row r="517" spans="1:4" ht="27.75" customHeight="1" x14ac:dyDescent="0.25">
      <c r="A517" s="6" t="s">
        <v>1848</v>
      </c>
      <c r="B517" s="179" t="s">
        <v>1849</v>
      </c>
      <c r="C517" s="182">
        <v>0</v>
      </c>
      <c r="D517" s="182">
        <v>0</v>
      </c>
    </row>
    <row r="518" spans="1:4" ht="27.75" customHeight="1" x14ac:dyDescent="0.25">
      <c r="A518" s="6" t="s">
        <v>1850</v>
      </c>
      <c r="B518" s="179" t="s">
        <v>1851</v>
      </c>
      <c r="C518" s="182">
        <v>0</v>
      </c>
      <c r="D518" s="182">
        <v>0</v>
      </c>
    </row>
    <row r="519" spans="1:4" ht="27.75" customHeight="1" x14ac:dyDescent="0.25">
      <c r="A519" s="6" t="s">
        <v>1852</v>
      </c>
      <c r="B519" s="179" t="s">
        <v>1853</v>
      </c>
      <c r="C519" s="182">
        <v>0</v>
      </c>
      <c r="D519" s="182">
        <v>0</v>
      </c>
    </row>
    <row r="520" spans="1:4" ht="27.75" customHeight="1" x14ac:dyDescent="0.25">
      <c r="A520" s="6" t="s">
        <v>1854</v>
      </c>
      <c r="B520" s="179" t="s">
        <v>1855</v>
      </c>
      <c r="C520" s="182">
        <v>0</v>
      </c>
      <c r="D520" s="182">
        <v>0</v>
      </c>
    </row>
    <row r="521" spans="1:4" ht="27.75" customHeight="1" x14ac:dyDescent="0.25">
      <c r="A521" s="6" t="s">
        <v>1856</v>
      </c>
      <c r="B521" s="179" t="s">
        <v>1857</v>
      </c>
      <c r="C521" s="182">
        <v>0</v>
      </c>
      <c r="D521" s="182">
        <v>0</v>
      </c>
    </row>
    <row r="522" spans="1:4" ht="27.75" customHeight="1" x14ac:dyDescent="0.25">
      <c r="A522" s="6" t="s">
        <v>1858</v>
      </c>
      <c r="B522" s="179" t="s">
        <v>1859</v>
      </c>
      <c r="C522" s="182">
        <v>0</v>
      </c>
      <c r="D522" s="182">
        <v>0</v>
      </c>
    </row>
    <row r="523" spans="1:4" ht="27.75" customHeight="1" x14ac:dyDescent="0.25">
      <c r="A523" s="6" t="s">
        <v>1860</v>
      </c>
      <c r="B523" s="179" t="s">
        <v>1861</v>
      </c>
      <c r="C523" s="182">
        <v>0</v>
      </c>
      <c r="D523" s="182">
        <v>0</v>
      </c>
    </row>
    <row r="524" spans="1:4" ht="27.75" customHeight="1" x14ac:dyDescent="0.25">
      <c r="A524" s="6" t="s">
        <v>1862</v>
      </c>
      <c r="B524" s="179" t="s">
        <v>1863</v>
      </c>
      <c r="C524" s="182">
        <v>0</v>
      </c>
      <c r="D524" s="182">
        <v>0</v>
      </c>
    </row>
    <row r="525" spans="1:4" ht="27.75" customHeight="1" x14ac:dyDescent="0.25">
      <c r="A525" s="6" t="s">
        <v>1864</v>
      </c>
      <c r="B525" s="179" t="s">
        <v>1865</v>
      </c>
      <c r="C525" s="182">
        <v>0</v>
      </c>
      <c r="D525" s="182">
        <v>0</v>
      </c>
    </row>
    <row r="526" spans="1:4" ht="27.75" customHeight="1" x14ac:dyDescent="0.25">
      <c r="A526" s="6" t="s">
        <v>1866</v>
      </c>
      <c r="B526" s="179" t="s">
        <v>1867</v>
      </c>
      <c r="C526" s="182">
        <v>0</v>
      </c>
      <c r="D526" s="182">
        <v>0</v>
      </c>
    </row>
    <row r="527" spans="1:4" ht="27.75" customHeight="1" x14ac:dyDescent="0.25">
      <c r="A527" s="6" t="s">
        <v>1868</v>
      </c>
      <c r="B527" s="179" t="s">
        <v>1869</v>
      </c>
      <c r="C527" s="182">
        <v>0</v>
      </c>
      <c r="D527" s="182">
        <v>1.1897565026359</v>
      </c>
    </row>
    <row r="528" spans="1:4" ht="27.75" customHeight="1" x14ac:dyDescent="0.25">
      <c r="A528" s="6" t="s">
        <v>1870</v>
      </c>
      <c r="B528" s="179" t="s">
        <v>1871</v>
      </c>
      <c r="C528" s="182">
        <v>0</v>
      </c>
      <c r="D528" s="182">
        <v>1.1897565026359</v>
      </c>
    </row>
    <row r="529" spans="1:4" ht="27.75" customHeight="1" x14ac:dyDescent="0.25">
      <c r="A529" s="6" t="s">
        <v>1872</v>
      </c>
      <c r="B529" s="179" t="s">
        <v>1873</v>
      </c>
      <c r="C529" s="182">
        <v>0</v>
      </c>
      <c r="D529" s="182">
        <v>1.1897565026359</v>
      </c>
    </row>
    <row r="530" spans="1:4" ht="27.75" customHeight="1" x14ac:dyDescent="0.25">
      <c r="A530" s="6" t="s">
        <v>1874</v>
      </c>
      <c r="B530" s="179" t="s">
        <v>1875</v>
      </c>
      <c r="C530" s="182">
        <v>0</v>
      </c>
      <c r="D530" s="182">
        <v>1.1897565026359</v>
      </c>
    </row>
    <row r="531" spans="1:4" ht="27.75" customHeight="1" x14ac:dyDescent="0.25">
      <c r="A531" s="6" t="s">
        <v>1876</v>
      </c>
      <c r="B531" s="179" t="s">
        <v>1877</v>
      </c>
      <c r="C531" s="182">
        <v>0</v>
      </c>
      <c r="D531" s="182">
        <v>1.1897565026359</v>
      </c>
    </row>
    <row r="532" spans="1:4" ht="27.75" customHeight="1" x14ac:dyDescent="0.25">
      <c r="A532" s="6" t="s">
        <v>1878</v>
      </c>
      <c r="B532" s="179" t="s">
        <v>1879</v>
      </c>
      <c r="C532" s="182">
        <v>0</v>
      </c>
      <c r="D532" s="182">
        <v>1.1897565026359</v>
      </c>
    </row>
    <row r="533" spans="1:4" ht="27.75" customHeight="1" x14ac:dyDescent="0.25">
      <c r="A533" s="6" t="s">
        <v>1880</v>
      </c>
      <c r="B533" s="179" t="s">
        <v>1881</v>
      </c>
      <c r="C533" s="182">
        <v>0</v>
      </c>
      <c r="D533" s="182">
        <v>1.1897565026359</v>
      </c>
    </row>
    <row r="534" spans="1:4" ht="27.75" customHeight="1" x14ac:dyDescent="0.25">
      <c r="A534" s="6" t="s">
        <v>1882</v>
      </c>
      <c r="B534" s="179" t="s">
        <v>1883</v>
      </c>
      <c r="C534" s="182">
        <v>0</v>
      </c>
      <c r="D534" s="182">
        <v>1.1897565026359</v>
      </c>
    </row>
    <row r="535" spans="1:4" ht="27.75" customHeight="1" x14ac:dyDescent="0.25">
      <c r="A535" s="6" t="s">
        <v>1884</v>
      </c>
      <c r="B535" s="179" t="s">
        <v>1885</v>
      </c>
      <c r="C535" s="182">
        <v>0</v>
      </c>
      <c r="D535" s="182">
        <v>1.1897565026359</v>
      </c>
    </row>
    <row r="536" spans="1:4" ht="27.75" customHeight="1" x14ac:dyDescent="0.25">
      <c r="A536" s="6" t="s">
        <v>1886</v>
      </c>
      <c r="B536" s="179" t="s">
        <v>1887</v>
      </c>
      <c r="C536" s="182">
        <v>0</v>
      </c>
      <c r="D536" s="182">
        <v>1.1897565026359</v>
      </c>
    </row>
    <row r="537" spans="1:4" ht="27.75" customHeight="1" x14ac:dyDescent="0.25">
      <c r="A537" s="6" t="s">
        <v>1888</v>
      </c>
      <c r="B537" s="179" t="s">
        <v>1889</v>
      </c>
      <c r="C537" s="182">
        <v>0</v>
      </c>
      <c r="D537" s="182">
        <v>1.1897565026359</v>
      </c>
    </row>
    <row r="538" spans="1:4" ht="27.75" customHeight="1" x14ac:dyDescent="0.25">
      <c r="A538" s="6" t="s">
        <v>1890</v>
      </c>
      <c r="B538" s="179" t="s">
        <v>1891</v>
      </c>
      <c r="C538" s="182">
        <v>0</v>
      </c>
      <c r="D538" s="182">
        <v>1.1897565026359</v>
      </c>
    </row>
    <row r="539" spans="1:4" ht="27.75" customHeight="1" x14ac:dyDescent="0.25">
      <c r="A539" s="6" t="s">
        <v>1892</v>
      </c>
      <c r="B539" s="179" t="s">
        <v>1893</v>
      </c>
      <c r="C539" s="182">
        <v>0</v>
      </c>
      <c r="D539" s="182">
        <v>0.67225635500817105</v>
      </c>
    </row>
    <row r="540" spans="1:4" ht="27.75" customHeight="1" x14ac:dyDescent="0.25">
      <c r="A540" s="6" t="s">
        <v>1894</v>
      </c>
      <c r="B540" s="179" t="s">
        <v>1895</v>
      </c>
      <c r="C540" s="182">
        <v>0</v>
      </c>
      <c r="D540" s="182">
        <v>0.67225635500817105</v>
      </c>
    </row>
    <row r="541" spans="1:4" ht="27.75" customHeight="1" x14ac:dyDescent="0.25">
      <c r="A541" s="6" t="s">
        <v>1896</v>
      </c>
      <c r="B541" s="179" t="s">
        <v>1897</v>
      </c>
      <c r="C541" s="182">
        <v>0</v>
      </c>
      <c r="D541" s="182">
        <v>0.67225635500817105</v>
      </c>
    </row>
    <row r="542" spans="1:4" ht="27.75" customHeight="1" x14ac:dyDescent="0.25">
      <c r="A542" s="6" t="s">
        <v>1898</v>
      </c>
      <c r="B542" s="179" t="s">
        <v>1899</v>
      </c>
      <c r="C542" s="182">
        <v>0</v>
      </c>
      <c r="D542" s="182">
        <v>0.67225635500817105</v>
      </c>
    </row>
    <row r="543" spans="1:4" ht="27.75" customHeight="1" x14ac:dyDescent="0.25">
      <c r="A543" s="6" t="s">
        <v>1900</v>
      </c>
      <c r="B543" s="179" t="s">
        <v>1901</v>
      </c>
      <c r="C543" s="182">
        <v>0</v>
      </c>
      <c r="D543" s="182">
        <v>0.67225635500817105</v>
      </c>
    </row>
    <row r="544" spans="1:4" ht="27.75" customHeight="1" x14ac:dyDescent="0.25">
      <c r="A544" s="6" t="s">
        <v>1902</v>
      </c>
      <c r="B544" s="179" t="s">
        <v>1903</v>
      </c>
      <c r="C544" s="182">
        <v>0</v>
      </c>
      <c r="D544" s="182">
        <v>0.67225635500817105</v>
      </c>
    </row>
    <row r="545" spans="1:4" ht="27.75" customHeight="1" x14ac:dyDescent="0.25">
      <c r="A545" s="6" t="s">
        <v>1904</v>
      </c>
      <c r="B545" s="179" t="s">
        <v>1905</v>
      </c>
      <c r="C545" s="182">
        <v>0</v>
      </c>
      <c r="D545" s="182">
        <v>0.67225635500817105</v>
      </c>
    </row>
    <row r="546" spans="1:4" ht="27.75" customHeight="1" x14ac:dyDescent="0.25">
      <c r="A546" s="6" t="s">
        <v>1906</v>
      </c>
      <c r="B546" s="179" t="s">
        <v>1907</v>
      </c>
      <c r="C546" s="182">
        <v>0</v>
      </c>
      <c r="D546" s="182">
        <v>0.67225635500817105</v>
      </c>
    </row>
    <row r="547" spans="1:4" ht="27.75" customHeight="1" x14ac:dyDescent="0.25">
      <c r="A547" s="6" t="s">
        <v>1908</v>
      </c>
      <c r="B547" s="179" t="s">
        <v>1909</v>
      </c>
      <c r="C547" s="182">
        <v>0</v>
      </c>
      <c r="D547" s="182">
        <v>0</v>
      </c>
    </row>
    <row r="548" spans="1:4" ht="27.75" customHeight="1" x14ac:dyDescent="0.25">
      <c r="A548" s="6" t="s">
        <v>1910</v>
      </c>
      <c r="B548" s="179" t="s">
        <v>1911</v>
      </c>
      <c r="C548" s="182">
        <v>0</v>
      </c>
      <c r="D548" s="182">
        <v>0</v>
      </c>
    </row>
    <row r="549" spans="1:4" ht="27.75" customHeight="1" x14ac:dyDescent="0.25">
      <c r="A549" s="6" t="s">
        <v>1912</v>
      </c>
      <c r="B549" s="179" t="s">
        <v>1913</v>
      </c>
      <c r="C549" s="182">
        <v>0</v>
      </c>
      <c r="D549" s="182">
        <v>0</v>
      </c>
    </row>
    <row r="550" spans="1:4" ht="27.75" customHeight="1" x14ac:dyDescent="0.25">
      <c r="A550" s="6" t="s">
        <v>1914</v>
      </c>
      <c r="B550" s="179" t="s">
        <v>1915</v>
      </c>
      <c r="C550" s="182">
        <v>0</v>
      </c>
      <c r="D550" s="182">
        <v>0</v>
      </c>
    </row>
    <row r="551" spans="1:4" ht="27.75" customHeight="1" x14ac:dyDescent="0.25">
      <c r="A551" s="6" t="s">
        <v>1916</v>
      </c>
      <c r="B551" s="179" t="s">
        <v>1917</v>
      </c>
      <c r="C551" s="182">
        <v>0</v>
      </c>
      <c r="D551" s="182">
        <v>0</v>
      </c>
    </row>
    <row r="552" spans="1:4" ht="27.75" customHeight="1" x14ac:dyDescent="0.25">
      <c r="A552" s="6" t="s">
        <v>1918</v>
      </c>
      <c r="B552" s="179" t="s">
        <v>1919</v>
      </c>
      <c r="C552" s="182">
        <v>0</v>
      </c>
      <c r="D552" s="182">
        <v>0</v>
      </c>
    </row>
    <row r="553" spans="1:4" ht="27.75" customHeight="1" x14ac:dyDescent="0.25">
      <c r="A553" s="6" t="s">
        <v>1920</v>
      </c>
      <c r="B553" s="179" t="s">
        <v>1921</v>
      </c>
      <c r="C553" s="182">
        <v>0</v>
      </c>
      <c r="D553" s="182">
        <v>0</v>
      </c>
    </row>
    <row r="554" spans="1:4" ht="27.75" customHeight="1" x14ac:dyDescent="0.25">
      <c r="A554" s="6" t="s">
        <v>1922</v>
      </c>
      <c r="B554" s="179" t="s">
        <v>1923</v>
      </c>
      <c r="C554" s="182">
        <v>0</v>
      </c>
      <c r="D554" s="182">
        <v>0</v>
      </c>
    </row>
    <row r="555" spans="1:4" ht="27.75" customHeight="1" x14ac:dyDescent="0.25">
      <c r="A555" s="6" t="s">
        <v>1924</v>
      </c>
      <c r="B555" s="179" t="s">
        <v>1925</v>
      </c>
      <c r="C555" s="182">
        <v>0</v>
      </c>
      <c r="D555" s="182">
        <v>0</v>
      </c>
    </row>
    <row r="556" spans="1:4" ht="27.75" customHeight="1" x14ac:dyDescent="0.25">
      <c r="A556" s="6" t="s">
        <v>1926</v>
      </c>
      <c r="B556" s="179" t="s">
        <v>1927</v>
      </c>
      <c r="C556" s="182">
        <v>0</v>
      </c>
      <c r="D556" s="182">
        <v>0</v>
      </c>
    </row>
    <row r="557" spans="1:4" ht="27.75" customHeight="1" x14ac:dyDescent="0.25">
      <c r="A557" s="6" t="s">
        <v>1928</v>
      </c>
      <c r="B557" s="179" t="s">
        <v>1929</v>
      </c>
      <c r="C557" s="182">
        <v>0</v>
      </c>
      <c r="D557" s="182">
        <v>0</v>
      </c>
    </row>
    <row r="558" spans="1:4" ht="27.75" customHeight="1" x14ac:dyDescent="0.25">
      <c r="A558" s="6" t="s">
        <v>1930</v>
      </c>
      <c r="B558" s="179" t="s">
        <v>1931</v>
      </c>
      <c r="C558" s="182">
        <v>0</v>
      </c>
      <c r="D558" s="182">
        <v>0</v>
      </c>
    </row>
    <row r="559" spans="1:4" ht="27.75" customHeight="1" x14ac:dyDescent="0.25">
      <c r="A559" s="6" t="s">
        <v>1932</v>
      </c>
      <c r="B559" s="179" t="s">
        <v>1933</v>
      </c>
      <c r="C559" s="182">
        <v>0</v>
      </c>
      <c r="D559" s="182">
        <v>0</v>
      </c>
    </row>
    <row r="560" spans="1:4" ht="27.75" customHeight="1" x14ac:dyDescent="0.25">
      <c r="A560" s="6" t="s">
        <v>1934</v>
      </c>
      <c r="B560" s="179" t="s">
        <v>1935</v>
      </c>
      <c r="C560" s="182">
        <v>0</v>
      </c>
      <c r="D560" s="182">
        <v>0</v>
      </c>
    </row>
    <row r="561" spans="1:4" ht="27.75" customHeight="1" x14ac:dyDescent="0.25">
      <c r="A561" s="6" t="s">
        <v>1936</v>
      </c>
      <c r="B561" s="179" t="s">
        <v>1937</v>
      </c>
      <c r="C561" s="182">
        <v>0</v>
      </c>
      <c r="D561" s="182">
        <v>1.1420246322332701</v>
      </c>
    </row>
    <row r="562" spans="1:4" ht="27.75" customHeight="1" x14ac:dyDescent="0.25">
      <c r="A562" s="6" t="s">
        <v>1938</v>
      </c>
      <c r="B562" s="179" t="s">
        <v>1939</v>
      </c>
      <c r="C562" s="182">
        <v>0</v>
      </c>
      <c r="D562" s="182">
        <v>0</v>
      </c>
    </row>
    <row r="563" spans="1:4" ht="27.75" customHeight="1" x14ac:dyDescent="0.25">
      <c r="A563" s="6" t="s">
        <v>1940</v>
      </c>
      <c r="B563" s="179" t="s">
        <v>1941</v>
      </c>
      <c r="C563" s="182">
        <v>0</v>
      </c>
      <c r="D563" s="182">
        <v>0</v>
      </c>
    </row>
    <row r="564" spans="1:4" ht="27.75" customHeight="1" x14ac:dyDescent="0.25">
      <c r="A564" s="6" t="s">
        <v>1942</v>
      </c>
      <c r="B564" s="179" t="s">
        <v>1943</v>
      </c>
      <c r="C564" s="182">
        <v>0</v>
      </c>
      <c r="D564" s="182">
        <v>0</v>
      </c>
    </row>
    <row r="565" spans="1:4" ht="27.75" customHeight="1" x14ac:dyDescent="0.25">
      <c r="A565" s="6" t="s">
        <v>1944</v>
      </c>
      <c r="B565" s="179" t="s">
        <v>1945</v>
      </c>
      <c r="C565" s="182">
        <v>0</v>
      </c>
      <c r="D565" s="182">
        <v>0</v>
      </c>
    </row>
    <row r="566" spans="1:4" ht="27.75" customHeight="1" x14ac:dyDescent="0.25">
      <c r="A566" s="6" t="s">
        <v>1946</v>
      </c>
      <c r="B566" s="179" t="s">
        <v>1947</v>
      </c>
      <c r="C566" s="182">
        <v>0</v>
      </c>
      <c r="D566" s="182">
        <v>0</v>
      </c>
    </row>
    <row r="567" spans="1:4" ht="27.75" customHeight="1" x14ac:dyDescent="0.25">
      <c r="A567" s="6" t="s">
        <v>1948</v>
      </c>
      <c r="B567" s="179" t="s">
        <v>1949</v>
      </c>
      <c r="C567" s="182">
        <v>0</v>
      </c>
      <c r="D567" s="182">
        <v>0</v>
      </c>
    </row>
    <row r="568" spans="1:4" ht="27.75" customHeight="1" x14ac:dyDescent="0.25">
      <c r="A568" s="6" t="s">
        <v>1950</v>
      </c>
      <c r="B568" s="179" t="s">
        <v>1951</v>
      </c>
      <c r="C568" s="182">
        <v>0</v>
      </c>
      <c r="D568" s="182">
        <v>0</v>
      </c>
    </row>
    <row r="569" spans="1:4" ht="27.75" customHeight="1" x14ac:dyDescent="0.25">
      <c r="A569" s="6" t="s">
        <v>1952</v>
      </c>
      <c r="B569" s="179" t="s">
        <v>1953</v>
      </c>
      <c r="C569" s="182">
        <v>0</v>
      </c>
      <c r="D569" s="182">
        <v>0</v>
      </c>
    </row>
    <row r="570" spans="1:4" ht="27.75" customHeight="1" x14ac:dyDescent="0.25">
      <c r="A570" s="6" t="s">
        <v>1954</v>
      </c>
      <c r="B570" s="179" t="s">
        <v>1955</v>
      </c>
      <c r="C570" s="182">
        <v>0</v>
      </c>
      <c r="D570" s="182">
        <v>0</v>
      </c>
    </row>
    <row r="571" spans="1:4" ht="27.75" customHeight="1" x14ac:dyDescent="0.25">
      <c r="A571" s="6" t="s">
        <v>1956</v>
      </c>
      <c r="B571" s="179" t="s">
        <v>1957</v>
      </c>
      <c r="C571" s="182">
        <v>0</v>
      </c>
      <c r="D571" s="182">
        <v>0</v>
      </c>
    </row>
    <row r="572" spans="1:4" ht="27.75" customHeight="1" x14ac:dyDescent="0.25">
      <c r="A572" s="6" t="s">
        <v>1958</v>
      </c>
      <c r="B572" s="179" t="s">
        <v>1959</v>
      </c>
      <c r="C572" s="182">
        <v>0</v>
      </c>
      <c r="D572" s="182">
        <v>0</v>
      </c>
    </row>
    <row r="573" spans="1:4" ht="27.75" customHeight="1" x14ac:dyDescent="0.25">
      <c r="A573" s="6" t="s">
        <v>1960</v>
      </c>
      <c r="B573" s="179" t="s">
        <v>1961</v>
      </c>
      <c r="C573" s="182">
        <v>0</v>
      </c>
      <c r="D573" s="182">
        <v>0</v>
      </c>
    </row>
    <row r="574" spans="1:4" ht="27.75" customHeight="1" x14ac:dyDescent="0.25">
      <c r="A574" s="6" t="s">
        <v>1962</v>
      </c>
      <c r="B574" s="179" t="s">
        <v>1963</v>
      </c>
      <c r="C574" s="182">
        <v>0</v>
      </c>
      <c r="D574" s="182">
        <v>0</v>
      </c>
    </row>
    <row r="575" spans="1:4" ht="27.75" customHeight="1" x14ac:dyDescent="0.25">
      <c r="A575" s="6" t="s">
        <v>1964</v>
      </c>
      <c r="B575" s="179" t="s">
        <v>1965</v>
      </c>
      <c r="C575" s="182">
        <v>0</v>
      </c>
      <c r="D575" s="182">
        <v>0</v>
      </c>
    </row>
    <row r="576" spans="1:4" ht="27.75" customHeight="1" x14ac:dyDescent="0.25">
      <c r="A576" s="6" t="s">
        <v>1966</v>
      </c>
      <c r="B576" s="179" t="s">
        <v>1967</v>
      </c>
      <c r="C576" s="182">
        <v>0</v>
      </c>
      <c r="D576" s="182">
        <v>0</v>
      </c>
    </row>
    <row r="577" spans="1:4" ht="27.75" customHeight="1" x14ac:dyDescent="0.25">
      <c r="A577" s="6" t="s">
        <v>1968</v>
      </c>
      <c r="B577" s="179" t="s">
        <v>1969</v>
      </c>
      <c r="C577" s="182">
        <v>0</v>
      </c>
      <c r="D577" s="182">
        <v>0</v>
      </c>
    </row>
    <row r="578" spans="1:4" ht="27.75" customHeight="1" x14ac:dyDescent="0.25">
      <c r="A578" s="6" t="s">
        <v>1970</v>
      </c>
      <c r="B578" s="179" t="s">
        <v>1971</v>
      </c>
      <c r="C578" s="182">
        <v>0</v>
      </c>
      <c r="D578" s="182">
        <v>0</v>
      </c>
    </row>
    <row r="579" spans="1:4" ht="27.75" customHeight="1" x14ac:dyDescent="0.25">
      <c r="A579" s="6" t="s">
        <v>1972</v>
      </c>
      <c r="B579" s="179" t="s">
        <v>1973</v>
      </c>
      <c r="C579" s="182">
        <v>0</v>
      </c>
      <c r="D579" s="182">
        <v>0</v>
      </c>
    </row>
    <row r="580" spans="1:4" ht="27.75" customHeight="1" x14ac:dyDescent="0.25">
      <c r="A580" s="6" t="s">
        <v>1974</v>
      </c>
      <c r="B580" s="179" t="s">
        <v>1975</v>
      </c>
      <c r="C580" s="182">
        <v>0</v>
      </c>
      <c r="D580" s="182">
        <v>0</v>
      </c>
    </row>
    <row r="581" spans="1:4" ht="27.75" customHeight="1" x14ac:dyDescent="0.25">
      <c r="A581" s="6" t="s">
        <v>1976</v>
      </c>
      <c r="B581" s="179" t="s">
        <v>1977</v>
      </c>
      <c r="C581" s="182">
        <v>0</v>
      </c>
      <c r="D581" s="182">
        <v>0</v>
      </c>
    </row>
    <row r="582" spans="1:4" ht="27.75" customHeight="1" x14ac:dyDescent="0.25">
      <c r="A582" s="6" t="s">
        <v>1978</v>
      </c>
      <c r="B582" s="179" t="s">
        <v>1979</v>
      </c>
      <c r="C582" s="182">
        <v>0</v>
      </c>
      <c r="D582" s="182">
        <v>0</v>
      </c>
    </row>
    <row r="583" spans="1:4" ht="27.75" customHeight="1" x14ac:dyDescent="0.25">
      <c r="A583" s="6" t="s">
        <v>1980</v>
      </c>
      <c r="B583" s="179" t="s">
        <v>1981</v>
      </c>
      <c r="C583" s="182">
        <v>0</v>
      </c>
      <c r="D583" s="182">
        <v>0</v>
      </c>
    </row>
    <row r="584" spans="1:4" ht="27.75" customHeight="1" x14ac:dyDescent="0.25">
      <c r="A584" s="6" t="s">
        <v>1982</v>
      </c>
      <c r="B584" s="179" t="s">
        <v>1983</v>
      </c>
      <c r="C584" s="182">
        <v>0</v>
      </c>
      <c r="D584" s="182">
        <v>1.1420246322332701</v>
      </c>
    </row>
    <row r="585" spans="1:4" ht="27.75" customHeight="1" x14ac:dyDescent="0.25">
      <c r="A585" s="6" t="s">
        <v>1984</v>
      </c>
      <c r="B585" s="179" t="s">
        <v>1985</v>
      </c>
      <c r="C585" s="182">
        <v>0</v>
      </c>
      <c r="D585" s="182">
        <v>1.1420246322332701</v>
      </c>
    </row>
    <row r="586" spans="1:4" ht="27.75" customHeight="1" x14ac:dyDescent="0.25">
      <c r="A586" s="6" t="s">
        <v>1986</v>
      </c>
      <c r="B586" s="179" t="s">
        <v>1987</v>
      </c>
      <c r="C586" s="182">
        <v>0</v>
      </c>
      <c r="D586" s="182">
        <v>1.1420246322332701</v>
      </c>
    </row>
    <row r="587" spans="1:4" ht="27.75" customHeight="1" x14ac:dyDescent="0.25">
      <c r="A587" s="6" t="s">
        <v>1988</v>
      </c>
      <c r="B587" s="179" t="s">
        <v>1989</v>
      </c>
      <c r="C587" s="182">
        <v>0</v>
      </c>
      <c r="D587" s="182">
        <v>1.1420246322332701</v>
      </c>
    </row>
    <row r="588" spans="1:4" ht="27.75" customHeight="1" x14ac:dyDescent="0.25">
      <c r="A588" s="6" t="s">
        <v>1990</v>
      </c>
      <c r="B588" s="179" t="s">
        <v>1991</v>
      </c>
      <c r="C588" s="182">
        <v>0</v>
      </c>
      <c r="D588" s="182">
        <v>1.1420246322332701</v>
      </c>
    </row>
    <row r="589" spans="1:4" ht="27.75" customHeight="1" x14ac:dyDescent="0.25">
      <c r="A589" s="6" t="s">
        <v>1992</v>
      </c>
      <c r="B589" s="179" t="s">
        <v>1993</v>
      </c>
      <c r="C589" s="182">
        <v>0</v>
      </c>
      <c r="D589" s="182">
        <v>1.1420246322332701</v>
      </c>
    </row>
    <row r="590" spans="1:4" ht="27.75" customHeight="1" x14ac:dyDescent="0.25">
      <c r="A590" s="6" t="s">
        <v>1994</v>
      </c>
      <c r="B590" s="179" t="s">
        <v>1995</v>
      </c>
      <c r="C590" s="182">
        <v>0</v>
      </c>
      <c r="D590" s="182">
        <v>1.1420246322332701</v>
      </c>
    </row>
    <row r="591" spans="1:4" ht="27.75" customHeight="1" x14ac:dyDescent="0.25">
      <c r="A591" s="6" t="s">
        <v>1996</v>
      </c>
      <c r="B591" s="179" t="s">
        <v>1997</v>
      </c>
      <c r="C591" s="182">
        <v>0</v>
      </c>
      <c r="D591" s="182">
        <v>1.1420246322332701</v>
      </c>
    </row>
    <row r="592" spans="1:4" ht="27.75" customHeight="1" x14ac:dyDescent="0.25">
      <c r="A592" s="6" t="s">
        <v>1998</v>
      </c>
      <c r="B592" s="179" t="s">
        <v>1999</v>
      </c>
      <c r="C592" s="182">
        <v>0</v>
      </c>
      <c r="D592" s="182">
        <v>1.1420246322332701</v>
      </c>
    </row>
    <row r="593" spans="1:4" ht="27.75" customHeight="1" x14ac:dyDescent="0.25">
      <c r="A593" s="6" t="s">
        <v>2000</v>
      </c>
      <c r="B593" s="179" t="s">
        <v>2001</v>
      </c>
      <c r="C593" s="182">
        <v>0</v>
      </c>
      <c r="D593" s="182">
        <v>1.1420246322332701</v>
      </c>
    </row>
    <row r="594" spans="1:4" ht="27.75" customHeight="1" x14ac:dyDescent="0.25">
      <c r="A594" s="6" t="s">
        <v>2002</v>
      </c>
      <c r="B594" s="179" t="s">
        <v>2003</v>
      </c>
      <c r="C594" s="182">
        <v>0</v>
      </c>
      <c r="D594" s="182">
        <v>0</v>
      </c>
    </row>
    <row r="595" spans="1:4" ht="27.75" customHeight="1" x14ac:dyDescent="0.25">
      <c r="A595" s="6" t="s">
        <v>2004</v>
      </c>
      <c r="B595" s="179" t="s">
        <v>2005</v>
      </c>
      <c r="C595" s="182">
        <v>0</v>
      </c>
      <c r="D595" s="182">
        <v>1.1420246322332701</v>
      </c>
    </row>
    <row r="596" spans="1:4" ht="27.75" customHeight="1" x14ac:dyDescent="0.25">
      <c r="A596" s="6" t="s">
        <v>2006</v>
      </c>
      <c r="B596" s="179" t="s">
        <v>2007</v>
      </c>
      <c r="C596" s="182">
        <v>0</v>
      </c>
      <c r="D596" s="182">
        <v>0</v>
      </c>
    </row>
    <row r="597" spans="1:4" ht="27.75" customHeight="1" x14ac:dyDescent="0.25">
      <c r="A597" s="6" t="s">
        <v>2008</v>
      </c>
      <c r="B597" s="179" t="s">
        <v>2009</v>
      </c>
      <c r="C597" s="182">
        <v>0</v>
      </c>
      <c r="D597" s="182">
        <v>0</v>
      </c>
    </row>
    <row r="598" spans="1:4" ht="27.75" customHeight="1" x14ac:dyDescent="0.25">
      <c r="A598" s="6" t="s">
        <v>2010</v>
      </c>
      <c r="B598" s="179" t="s">
        <v>2011</v>
      </c>
      <c r="C598" s="182">
        <v>0</v>
      </c>
      <c r="D598" s="182">
        <v>0</v>
      </c>
    </row>
    <row r="599" spans="1:4" ht="27.75" customHeight="1" x14ac:dyDescent="0.25">
      <c r="A599" s="6" t="s">
        <v>2012</v>
      </c>
      <c r="B599" s="179" t="s">
        <v>2013</v>
      </c>
      <c r="C599" s="182">
        <v>0</v>
      </c>
      <c r="D599" s="182">
        <v>0.48272526347542899</v>
      </c>
    </row>
    <row r="600" spans="1:4" ht="27.75" customHeight="1" x14ac:dyDescent="0.25">
      <c r="A600" s="6" t="s">
        <v>2014</v>
      </c>
      <c r="B600" s="179" t="s">
        <v>2015</v>
      </c>
      <c r="C600" s="182">
        <v>0</v>
      </c>
      <c r="D600" s="182">
        <v>0</v>
      </c>
    </row>
    <row r="601" spans="1:4" ht="27.75" customHeight="1" x14ac:dyDescent="0.25">
      <c r="A601" s="6" t="s">
        <v>2016</v>
      </c>
      <c r="B601" s="179" t="s">
        <v>2017</v>
      </c>
      <c r="C601" s="182">
        <v>0</v>
      </c>
      <c r="D601" s="182">
        <v>0</v>
      </c>
    </row>
    <row r="602" spans="1:4" ht="27.75" customHeight="1" x14ac:dyDescent="0.25">
      <c r="A602" s="6" t="s">
        <v>2018</v>
      </c>
      <c r="B602" s="179" t="s">
        <v>2019</v>
      </c>
      <c r="C602" s="182">
        <v>0</v>
      </c>
      <c r="D602" s="182">
        <v>0</v>
      </c>
    </row>
    <row r="603" spans="1:4" ht="27.75" customHeight="1" x14ac:dyDescent="0.25">
      <c r="A603" s="6" t="s">
        <v>2020</v>
      </c>
      <c r="B603" s="179" t="s">
        <v>2021</v>
      </c>
      <c r="C603" s="182">
        <v>0</v>
      </c>
      <c r="D603" s="182">
        <v>0</v>
      </c>
    </row>
    <row r="604" spans="1:4" ht="27.75" customHeight="1" x14ac:dyDescent="0.25">
      <c r="A604" s="6" t="s">
        <v>2022</v>
      </c>
      <c r="B604" s="179" t="s">
        <v>2023</v>
      </c>
      <c r="C604" s="182">
        <v>0</v>
      </c>
      <c r="D604" s="182">
        <v>0</v>
      </c>
    </row>
    <row r="605" spans="1:4" ht="27.75" customHeight="1" x14ac:dyDescent="0.25">
      <c r="A605" s="6" t="s">
        <v>2024</v>
      </c>
      <c r="B605" s="179" t="s">
        <v>2025</v>
      </c>
      <c r="C605" s="182">
        <v>0</v>
      </c>
      <c r="D605" s="182">
        <v>0</v>
      </c>
    </row>
    <row r="606" spans="1:4" ht="27.75" customHeight="1" x14ac:dyDescent="0.25">
      <c r="A606" s="6" t="s">
        <v>2026</v>
      </c>
      <c r="B606" s="179" t="s">
        <v>2027</v>
      </c>
      <c r="C606" s="182">
        <v>0</v>
      </c>
      <c r="D606" s="182">
        <v>0</v>
      </c>
    </row>
    <row r="607" spans="1:4" ht="27.75" customHeight="1" x14ac:dyDescent="0.25">
      <c r="A607" s="6" t="s">
        <v>2028</v>
      </c>
      <c r="B607" s="179" t="s">
        <v>2029</v>
      </c>
      <c r="C607" s="182">
        <v>0</v>
      </c>
      <c r="D607" s="182">
        <v>0</v>
      </c>
    </row>
    <row r="608" spans="1:4" ht="27.75" customHeight="1" x14ac:dyDescent="0.25">
      <c r="A608" s="6" t="s">
        <v>2030</v>
      </c>
      <c r="B608" s="179" t="s">
        <v>2031</v>
      </c>
      <c r="C608" s="182">
        <v>0</v>
      </c>
      <c r="D608" s="182">
        <v>0</v>
      </c>
    </row>
    <row r="609" spans="1:4" ht="27.75" customHeight="1" x14ac:dyDescent="0.25">
      <c r="A609" s="6" t="s">
        <v>2032</v>
      </c>
      <c r="B609" s="179" t="s">
        <v>2033</v>
      </c>
      <c r="C609" s="182">
        <v>0</v>
      </c>
      <c r="D609" s="182">
        <v>0</v>
      </c>
    </row>
    <row r="610" spans="1:4" ht="27.75" customHeight="1" x14ac:dyDescent="0.25">
      <c r="A610" s="6" t="s">
        <v>2034</v>
      </c>
      <c r="B610" s="179" t="s">
        <v>2035</v>
      </c>
      <c r="C610" s="182">
        <v>0</v>
      </c>
      <c r="D610" s="182">
        <v>0</v>
      </c>
    </row>
    <row r="611" spans="1:4" ht="27.75" customHeight="1" x14ac:dyDescent="0.25">
      <c r="A611" s="6" t="s">
        <v>2036</v>
      </c>
      <c r="B611" s="179" t="s">
        <v>2037</v>
      </c>
      <c r="C611" s="182">
        <v>0</v>
      </c>
      <c r="D611" s="182">
        <v>0</v>
      </c>
    </row>
    <row r="612" spans="1:4" ht="27.75" customHeight="1" x14ac:dyDescent="0.25">
      <c r="A612" s="6" t="s">
        <v>2038</v>
      </c>
      <c r="B612" s="179" t="s">
        <v>2039</v>
      </c>
      <c r="C612" s="182">
        <v>0</v>
      </c>
      <c r="D612" s="182">
        <v>0</v>
      </c>
    </row>
    <row r="613" spans="1:4" ht="27.75" customHeight="1" x14ac:dyDescent="0.25">
      <c r="A613" s="6" t="s">
        <v>2040</v>
      </c>
      <c r="B613" s="179" t="s">
        <v>2041</v>
      </c>
      <c r="C613" s="182">
        <v>0</v>
      </c>
      <c r="D613" s="182">
        <v>0</v>
      </c>
    </row>
    <row r="614" spans="1:4" ht="27.75" customHeight="1" x14ac:dyDescent="0.25">
      <c r="A614" s="6" t="s">
        <v>2042</v>
      </c>
      <c r="B614" s="179" t="s">
        <v>2043</v>
      </c>
      <c r="C614" s="182">
        <v>0</v>
      </c>
      <c r="D614" s="182">
        <v>0</v>
      </c>
    </row>
    <row r="615" spans="1:4" ht="27.75" customHeight="1" x14ac:dyDescent="0.25">
      <c r="A615" s="6" t="s">
        <v>2044</v>
      </c>
      <c r="B615" s="179" t="s">
        <v>2045</v>
      </c>
      <c r="C615" s="182">
        <v>0</v>
      </c>
      <c r="D615" s="182">
        <v>0</v>
      </c>
    </row>
    <row r="616" spans="1:4" ht="27.75" customHeight="1" x14ac:dyDescent="0.25">
      <c r="A616" s="6" t="s">
        <v>2046</v>
      </c>
      <c r="B616" s="179" t="s">
        <v>2047</v>
      </c>
      <c r="C616" s="182">
        <v>0</v>
      </c>
      <c r="D616" s="182">
        <v>0</v>
      </c>
    </row>
    <row r="617" spans="1:4" ht="27.75" customHeight="1" x14ac:dyDescent="0.25">
      <c r="A617" s="6" t="s">
        <v>2048</v>
      </c>
      <c r="B617" s="179" t="s">
        <v>2049</v>
      </c>
      <c r="C617" s="182">
        <v>0</v>
      </c>
      <c r="D617" s="182">
        <v>0</v>
      </c>
    </row>
    <row r="618" spans="1:4" ht="27.75" customHeight="1" x14ac:dyDescent="0.25">
      <c r="A618" s="6" t="s">
        <v>2050</v>
      </c>
      <c r="B618" s="179" t="s">
        <v>2051</v>
      </c>
      <c r="C618" s="182">
        <v>0</v>
      </c>
      <c r="D618" s="182">
        <v>0</v>
      </c>
    </row>
    <row r="619" spans="1:4" ht="27.75" customHeight="1" x14ac:dyDescent="0.25">
      <c r="A619" s="6" t="s">
        <v>2052</v>
      </c>
      <c r="B619" s="179" t="s">
        <v>2053</v>
      </c>
      <c r="C619" s="182">
        <v>0</v>
      </c>
      <c r="D619" s="182">
        <v>0</v>
      </c>
    </row>
    <row r="620" spans="1:4" ht="27.75" customHeight="1" x14ac:dyDescent="0.25">
      <c r="A620" s="6" t="s">
        <v>2054</v>
      </c>
      <c r="B620" s="179" t="s">
        <v>2055</v>
      </c>
      <c r="C620" s="182">
        <v>0</v>
      </c>
      <c r="D620" s="182">
        <v>0</v>
      </c>
    </row>
    <row r="621" spans="1:4" ht="27.75" customHeight="1" x14ac:dyDescent="0.25">
      <c r="A621" s="6" t="s">
        <v>2056</v>
      </c>
      <c r="B621" s="179" t="s">
        <v>2057</v>
      </c>
      <c r="C621" s="182">
        <v>0</v>
      </c>
      <c r="D621" s="182">
        <v>0</v>
      </c>
    </row>
    <row r="622" spans="1:4" ht="27.75" customHeight="1" x14ac:dyDescent="0.25">
      <c r="A622" s="6" t="s">
        <v>2058</v>
      </c>
      <c r="B622" s="179" t="s">
        <v>2059</v>
      </c>
      <c r="C622" s="182">
        <v>0</v>
      </c>
      <c r="D622" s="182">
        <v>0</v>
      </c>
    </row>
    <row r="623" spans="1:4" ht="27.75" customHeight="1" x14ac:dyDescent="0.25">
      <c r="A623" s="6" t="s">
        <v>2060</v>
      </c>
      <c r="B623" s="179" t="s">
        <v>2061</v>
      </c>
      <c r="C623" s="182">
        <v>0</v>
      </c>
      <c r="D623" s="182">
        <v>0</v>
      </c>
    </row>
    <row r="624" spans="1:4" ht="27.75" customHeight="1" x14ac:dyDescent="0.25">
      <c r="A624" s="6" t="s">
        <v>2062</v>
      </c>
      <c r="B624" s="179" t="s">
        <v>2063</v>
      </c>
      <c r="C624" s="182">
        <v>0</v>
      </c>
      <c r="D624" s="182">
        <v>0</v>
      </c>
    </row>
    <row r="625" spans="1:4" ht="27.75" customHeight="1" x14ac:dyDescent="0.25">
      <c r="A625" s="6" t="s">
        <v>2064</v>
      </c>
      <c r="B625" s="179" t="s">
        <v>2065</v>
      </c>
      <c r="C625" s="182">
        <v>0</v>
      </c>
      <c r="D625" s="182">
        <v>0</v>
      </c>
    </row>
    <row r="626" spans="1:4" ht="27.75" customHeight="1" x14ac:dyDescent="0.25">
      <c r="A626" s="6" t="s">
        <v>2066</v>
      </c>
      <c r="B626" s="179" t="s">
        <v>2067</v>
      </c>
      <c r="C626" s="182">
        <v>0</v>
      </c>
      <c r="D626" s="182">
        <v>0</v>
      </c>
    </row>
    <row r="627" spans="1:4" ht="27.75" customHeight="1" x14ac:dyDescent="0.25">
      <c r="A627" s="6" t="s">
        <v>2068</v>
      </c>
      <c r="B627" s="179" t="s">
        <v>2069</v>
      </c>
      <c r="C627" s="182">
        <v>0</v>
      </c>
      <c r="D627" s="182">
        <v>0</v>
      </c>
    </row>
    <row r="628" spans="1:4" ht="27.75" customHeight="1" x14ac:dyDescent="0.25">
      <c r="A628" s="6" t="s">
        <v>2070</v>
      </c>
      <c r="B628" s="179" t="s">
        <v>2071</v>
      </c>
      <c r="C628" s="182">
        <v>0</v>
      </c>
      <c r="D628" s="182">
        <v>0</v>
      </c>
    </row>
    <row r="629" spans="1:4" ht="27.75" customHeight="1" x14ac:dyDescent="0.25">
      <c r="A629" s="6" t="s">
        <v>2072</v>
      </c>
      <c r="B629" s="179" t="s">
        <v>2073</v>
      </c>
      <c r="C629" s="182">
        <v>0</v>
      </c>
      <c r="D629" s="182">
        <v>0</v>
      </c>
    </row>
    <row r="630" spans="1:4" ht="27.75" customHeight="1" x14ac:dyDescent="0.25">
      <c r="A630" s="6" t="s">
        <v>2074</v>
      </c>
      <c r="B630" s="179" t="s">
        <v>2075</v>
      </c>
      <c r="C630" s="182">
        <v>0</v>
      </c>
      <c r="D630" s="182">
        <v>0</v>
      </c>
    </row>
    <row r="631" spans="1:4" ht="27.75" customHeight="1" x14ac:dyDescent="0.25">
      <c r="A631" s="6" t="s">
        <v>2076</v>
      </c>
      <c r="B631" s="179" t="s">
        <v>2077</v>
      </c>
      <c r="C631" s="182">
        <v>0</v>
      </c>
      <c r="D631" s="182">
        <v>0</v>
      </c>
    </row>
    <row r="632" spans="1:4" ht="27.75" customHeight="1" x14ac:dyDescent="0.25">
      <c r="A632" s="6" t="s">
        <v>2078</v>
      </c>
      <c r="B632" s="179" t="s">
        <v>2079</v>
      </c>
      <c r="C632" s="182">
        <v>0</v>
      </c>
      <c r="D632" s="182">
        <v>0</v>
      </c>
    </row>
    <row r="633" spans="1:4" ht="27.75" customHeight="1" x14ac:dyDescent="0.25">
      <c r="A633" s="6" t="s">
        <v>2080</v>
      </c>
      <c r="B633" s="179" t="s">
        <v>2081</v>
      </c>
      <c r="C633" s="182">
        <v>0</v>
      </c>
      <c r="D633" s="182">
        <v>0</v>
      </c>
    </row>
    <row r="634" spans="1:4" ht="27.75" customHeight="1" x14ac:dyDescent="0.25">
      <c r="A634" s="6" t="s">
        <v>2082</v>
      </c>
      <c r="B634" s="179" t="s">
        <v>2083</v>
      </c>
      <c r="C634" s="182">
        <v>0</v>
      </c>
      <c r="D634" s="182">
        <v>0</v>
      </c>
    </row>
    <row r="635" spans="1:4" ht="27.75" customHeight="1" x14ac:dyDescent="0.25">
      <c r="A635" s="6" t="s">
        <v>2084</v>
      </c>
      <c r="B635" s="179" t="s">
        <v>2085</v>
      </c>
      <c r="C635" s="182">
        <v>0</v>
      </c>
      <c r="D635" s="182">
        <v>0</v>
      </c>
    </row>
    <row r="636" spans="1:4" ht="27.75" customHeight="1" x14ac:dyDescent="0.25">
      <c r="A636" s="6" t="s">
        <v>2086</v>
      </c>
      <c r="B636" s="179" t="s">
        <v>2087</v>
      </c>
      <c r="C636" s="182">
        <v>0</v>
      </c>
      <c r="D636" s="182">
        <v>0</v>
      </c>
    </row>
    <row r="637" spans="1:4" ht="27.75" customHeight="1" x14ac:dyDescent="0.25">
      <c r="A637" s="6" t="s">
        <v>2088</v>
      </c>
      <c r="B637" s="179" t="s">
        <v>2089</v>
      </c>
      <c r="C637" s="182">
        <v>0</v>
      </c>
      <c r="D637" s="182">
        <v>0</v>
      </c>
    </row>
    <row r="638" spans="1:4" ht="27.75" customHeight="1" x14ac:dyDescent="0.25">
      <c r="A638" s="6" t="s">
        <v>2090</v>
      </c>
      <c r="B638" s="179" t="s">
        <v>2091</v>
      </c>
      <c r="C638" s="182">
        <v>0</v>
      </c>
      <c r="D638" s="182">
        <v>0</v>
      </c>
    </row>
    <row r="639" spans="1:4" ht="27.75" customHeight="1" x14ac:dyDescent="0.25">
      <c r="A639" s="6" t="s">
        <v>2092</v>
      </c>
      <c r="B639" s="179" t="s">
        <v>2093</v>
      </c>
      <c r="C639" s="182">
        <v>0</v>
      </c>
      <c r="D639" s="182">
        <v>0</v>
      </c>
    </row>
    <row r="640" spans="1:4" ht="27.75" customHeight="1" x14ac:dyDescent="0.25">
      <c r="A640" s="6" t="s">
        <v>2094</v>
      </c>
      <c r="B640" s="179" t="s">
        <v>2095</v>
      </c>
      <c r="C640" s="182">
        <v>3.42795814532212</v>
      </c>
      <c r="D640" s="182">
        <v>0</v>
      </c>
    </row>
    <row r="641" spans="1:4" ht="27.75" customHeight="1" x14ac:dyDescent="0.25">
      <c r="A641" s="6" t="s">
        <v>2096</v>
      </c>
      <c r="B641" s="179" t="s">
        <v>2097</v>
      </c>
      <c r="C641" s="182">
        <v>11.780713132785801</v>
      </c>
      <c r="D641" s="182">
        <v>0</v>
      </c>
    </row>
    <row r="642" spans="1:4" ht="27.75" customHeight="1" x14ac:dyDescent="0.25">
      <c r="A642" s="6" t="s">
        <v>2098</v>
      </c>
      <c r="B642" s="179" t="s">
        <v>2099</v>
      </c>
      <c r="C642" s="182">
        <v>0</v>
      </c>
      <c r="D642" s="182">
        <v>0</v>
      </c>
    </row>
    <row r="643" spans="1:4" ht="27.75" customHeight="1" x14ac:dyDescent="0.25">
      <c r="A643" s="6" t="s">
        <v>2100</v>
      </c>
      <c r="B643" s="179" t="s">
        <v>2101</v>
      </c>
      <c r="C643" s="182">
        <v>0</v>
      </c>
      <c r="D643" s="182">
        <v>0</v>
      </c>
    </row>
    <row r="644" spans="1:4" ht="27.75" customHeight="1" x14ac:dyDescent="0.25">
      <c r="A644" s="6" t="s">
        <v>2102</v>
      </c>
      <c r="B644" s="179" t="s">
        <v>2103</v>
      </c>
      <c r="C644" s="182">
        <v>0</v>
      </c>
      <c r="D644" s="182">
        <v>0</v>
      </c>
    </row>
    <row r="645" spans="1:4" ht="27.75" customHeight="1" x14ac:dyDescent="0.25">
      <c r="A645" s="6" t="s">
        <v>2104</v>
      </c>
      <c r="B645" s="179" t="s">
        <v>2105</v>
      </c>
      <c r="C645" s="182">
        <v>0</v>
      </c>
      <c r="D645" s="182">
        <v>0</v>
      </c>
    </row>
    <row r="646" spans="1:4" ht="27.75" customHeight="1" x14ac:dyDescent="0.25">
      <c r="A646" s="6" t="s">
        <v>2106</v>
      </c>
      <c r="B646" s="179" t="s">
        <v>2107</v>
      </c>
      <c r="C646" s="182">
        <v>2.2298406461776499</v>
      </c>
      <c r="D646" s="182">
        <v>4.08557575405138</v>
      </c>
    </row>
    <row r="647" spans="1:4" ht="27.75" customHeight="1" x14ac:dyDescent="0.25">
      <c r="A647" s="6" t="s">
        <v>2108</v>
      </c>
      <c r="B647" s="179" t="s">
        <v>2109</v>
      </c>
      <c r="C647" s="182">
        <v>0</v>
      </c>
      <c r="D647" s="182">
        <v>4.08557575405138</v>
      </c>
    </row>
    <row r="648" spans="1:4" ht="27.75" customHeight="1" x14ac:dyDescent="0.25">
      <c r="A648" s="6" t="s">
        <v>2110</v>
      </c>
      <c r="B648" s="179" t="s">
        <v>2111</v>
      </c>
      <c r="C648" s="182">
        <v>0</v>
      </c>
      <c r="D648" s="182">
        <v>4.08557575405138</v>
      </c>
    </row>
    <row r="649" spans="1:4" ht="27.75" customHeight="1" x14ac:dyDescent="0.25">
      <c r="A649" s="6" t="s">
        <v>2112</v>
      </c>
      <c r="B649" s="179" t="s">
        <v>2113</v>
      </c>
      <c r="C649" s="182">
        <v>0</v>
      </c>
      <c r="D649" s="182">
        <v>0</v>
      </c>
    </row>
    <row r="650" spans="1:4" ht="27.75" customHeight="1" x14ac:dyDescent="0.25">
      <c r="A650" s="6" t="s">
        <v>2114</v>
      </c>
      <c r="B650" s="179" t="s">
        <v>2115</v>
      </c>
      <c r="C650" s="182">
        <v>0</v>
      </c>
      <c r="D650" s="182">
        <v>0</v>
      </c>
    </row>
    <row r="651" spans="1:4" ht="27.75" customHeight="1" x14ac:dyDescent="0.25">
      <c r="A651" s="6" t="s">
        <v>2116</v>
      </c>
      <c r="B651" s="179" t="s">
        <v>2117</v>
      </c>
      <c r="C651" s="182">
        <v>0</v>
      </c>
      <c r="D651" s="182">
        <v>0</v>
      </c>
    </row>
    <row r="652" spans="1:4" ht="27.75" customHeight="1" x14ac:dyDescent="0.25">
      <c r="A652" s="6" t="s">
        <v>2118</v>
      </c>
      <c r="B652" s="179" t="s">
        <v>2119</v>
      </c>
      <c r="C652" s="182">
        <v>0</v>
      </c>
      <c r="D652" s="182">
        <v>0</v>
      </c>
    </row>
    <row r="653" spans="1:4" ht="27.75" customHeight="1" x14ac:dyDescent="0.25">
      <c r="A653" s="6" t="s">
        <v>2120</v>
      </c>
      <c r="B653" s="179" t="s">
        <v>2121</v>
      </c>
      <c r="C653" s="182">
        <v>0</v>
      </c>
      <c r="D653" s="182">
        <v>0</v>
      </c>
    </row>
    <row r="654" spans="1:4" ht="27.75" customHeight="1" x14ac:dyDescent="0.25">
      <c r="A654" s="6" t="s">
        <v>2122</v>
      </c>
      <c r="B654" s="179" t="s">
        <v>2123</v>
      </c>
      <c r="C654" s="182">
        <v>0</v>
      </c>
      <c r="D654" s="182">
        <v>0</v>
      </c>
    </row>
    <row r="655" spans="1:4" ht="27.75" customHeight="1" x14ac:dyDescent="0.25">
      <c r="A655" s="6" t="s">
        <v>2124</v>
      </c>
      <c r="B655" s="179" t="s">
        <v>2125</v>
      </c>
      <c r="C655" s="182">
        <v>0</v>
      </c>
      <c r="D655" s="182">
        <v>0</v>
      </c>
    </row>
    <row r="656" spans="1:4" ht="27.75" customHeight="1" x14ac:dyDescent="0.25">
      <c r="A656" s="6" t="s">
        <v>2126</v>
      </c>
      <c r="B656" s="179" t="s">
        <v>2127</v>
      </c>
      <c r="C656" s="182">
        <v>0</v>
      </c>
      <c r="D656" s="182">
        <v>0</v>
      </c>
    </row>
    <row r="657" spans="1:4" ht="27.75" customHeight="1" x14ac:dyDescent="0.25">
      <c r="A657" s="6" t="s">
        <v>2128</v>
      </c>
      <c r="B657" s="179" t="s">
        <v>2129</v>
      </c>
      <c r="C657" s="182">
        <v>0</v>
      </c>
      <c r="D657" s="182">
        <v>0</v>
      </c>
    </row>
    <row r="658" spans="1:4" ht="27.75" customHeight="1" x14ac:dyDescent="0.25">
      <c r="A658" s="6" t="s">
        <v>2130</v>
      </c>
      <c r="B658" s="179" t="s">
        <v>2131</v>
      </c>
      <c r="C658" s="182">
        <v>0</v>
      </c>
      <c r="D658" s="182">
        <v>0</v>
      </c>
    </row>
    <row r="659" spans="1:4" ht="27.75" customHeight="1" x14ac:dyDescent="0.25">
      <c r="A659" s="6" t="s">
        <v>2132</v>
      </c>
      <c r="B659" s="179" t="s">
        <v>2133</v>
      </c>
      <c r="C659" s="182">
        <v>0</v>
      </c>
      <c r="D659" s="182">
        <v>0</v>
      </c>
    </row>
    <row r="660" spans="1:4" ht="27.75" customHeight="1" x14ac:dyDescent="0.25">
      <c r="A660" s="6" t="s">
        <v>2134</v>
      </c>
      <c r="B660" s="179" t="s">
        <v>2135</v>
      </c>
      <c r="C660" s="182">
        <v>0</v>
      </c>
      <c r="D660" s="182">
        <v>0</v>
      </c>
    </row>
    <row r="661" spans="1:4" ht="27.75" customHeight="1" x14ac:dyDescent="0.25">
      <c r="A661" s="6" t="s">
        <v>2136</v>
      </c>
      <c r="B661" s="179" t="s">
        <v>2137</v>
      </c>
      <c r="C661" s="182">
        <v>0</v>
      </c>
      <c r="D661" s="182">
        <v>0</v>
      </c>
    </row>
    <row r="662" spans="1:4" ht="27.75" customHeight="1" x14ac:dyDescent="0.25">
      <c r="A662" s="6" t="s">
        <v>2138</v>
      </c>
      <c r="B662" s="179" t="s">
        <v>2139</v>
      </c>
      <c r="C662" s="182">
        <v>0</v>
      </c>
      <c r="D662" s="182">
        <v>0</v>
      </c>
    </row>
    <row r="663" spans="1:4" ht="27.75" customHeight="1" x14ac:dyDescent="0.25">
      <c r="A663" s="6" t="s">
        <v>2140</v>
      </c>
      <c r="B663" s="179" t="s">
        <v>2141</v>
      </c>
      <c r="C663" s="182">
        <v>0</v>
      </c>
      <c r="D663" s="182">
        <v>0</v>
      </c>
    </row>
    <row r="664" spans="1:4" ht="27.75" customHeight="1" x14ac:dyDescent="0.25">
      <c r="A664" s="6" t="s">
        <v>2142</v>
      </c>
      <c r="B664" s="179" t="s">
        <v>2143</v>
      </c>
      <c r="C664" s="182">
        <v>0</v>
      </c>
      <c r="D664" s="182">
        <v>0</v>
      </c>
    </row>
    <row r="665" spans="1:4" ht="27.75" customHeight="1" x14ac:dyDescent="0.25">
      <c r="A665" s="6" t="s">
        <v>2144</v>
      </c>
      <c r="B665" s="179" t="s">
        <v>2145</v>
      </c>
      <c r="C665" s="182">
        <v>0</v>
      </c>
      <c r="D665" s="182">
        <v>0</v>
      </c>
    </row>
    <row r="666" spans="1:4" ht="27.75" customHeight="1" x14ac:dyDescent="0.25">
      <c r="A666" s="6" t="s">
        <v>2146</v>
      </c>
      <c r="B666" s="179" t="s">
        <v>2147</v>
      </c>
      <c r="C666" s="182">
        <v>0</v>
      </c>
      <c r="D666" s="182">
        <v>0</v>
      </c>
    </row>
    <row r="667" spans="1:4" ht="27.75" customHeight="1" x14ac:dyDescent="0.25">
      <c r="A667" s="6" t="s">
        <v>2148</v>
      </c>
      <c r="B667" s="179" t="s">
        <v>2149</v>
      </c>
      <c r="C667" s="182">
        <v>0</v>
      </c>
      <c r="D667" s="182">
        <v>0</v>
      </c>
    </row>
    <row r="668" spans="1:4" ht="27.75" customHeight="1" x14ac:dyDescent="0.25">
      <c r="A668" s="6" t="s">
        <v>2150</v>
      </c>
      <c r="B668" s="179" t="s">
        <v>2151</v>
      </c>
      <c r="C668" s="182">
        <v>0</v>
      </c>
      <c r="D668" s="182">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59" sqref="H59"/>
    </sheetView>
  </sheetViews>
  <sheetFormatPr defaultColWidth="11.54296875" defaultRowHeight="12.5" x14ac:dyDescent="0.25"/>
  <cols>
    <col min="1" max="1" width="13.81640625" style="137" customWidth="1"/>
    <col min="2" max="2" width="37.453125" style="137" bestFit="1" customWidth="1"/>
    <col min="3" max="3" width="19" style="138" customWidth="1"/>
    <col min="4" max="4" width="5.26953125" style="137" bestFit="1" customWidth="1"/>
    <col min="5" max="5" width="4.7265625" style="137" customWidth="1"/>
    <col min="6" max="6" width="29.1796875" style="137" bestFit="1" customWidth="1"/>
    <col min="7" max="7" width="11.54296875" style="137"/>
    <col min="8" max="8" width="64.54296875" style="137" bestFit="1" customWidth="1"/>
    <col min="9" max="16384" width="11.54296875" style="137"/>
  </cols>
  <sheetData>
    <row r="1" spans="1:8" ht="26.25" customHeight="1" x14ac:dyDescent="0.5">
      <c r="A1" s="140" t="s">
        <v>35</v>
      </c>
      <c r="H1" s="139"/>
    </row>
    <row r="2" spans="1:8" ht="12.75" customHeight="1" x14ac:dyDescent="0.25">
      <c r="A2" s="140"/>
    </row>
    <row r="3" spans="1:8" ht="12.75" customHeight="1" x14ac:dyDescent="0.25">
      <c r="A3" s="140"/>
    </row>
    <row r="4" spans="1:8" ht="12.75" customHeight="1" x14ac:dyDescent="0.25">
      <c r="A4" s="140"/>
    </row>
    <row r="5" spans="1:8" ht="12.75" customHeight="1" x14ac:dyDescent="0.25">
      <c r="A5" s="140"/>
    </row>
    <row r="6" spans="1:8" ht="12.75" customHeight="1" x14ac:dyDescent="0.25">
      <c r="A6" s="140"/>
    </row>
    <row r="7" spans="1:8" ht="12.75" customHeight="1" x14ac:dyDescent="0.25">
      <c r="A7" s="140"/>
    </row>
    <row r="8" spans="1:8" ht="12.75" customHeight="1" x14ac:dyDescent="0.25">
      <c r="A8" s="140"/>
    </row>
    <row r="9" spans="1:8" ht="12.75" customHeight="1" x14ac:dyDescent="0.25">
      <c r="A9" s="140"/>
    </row>
    <row r="10" spans="1:8" ht="12.75" customHeight="1" x14ac:dyDescent="0.25">
      <c r="A10" s="140"/>
    </row>
    <row r="11" spans="1:8" ht="12.75" customHeight="1" x14ac:dyDescent="0.25">
      <c r="A11" s="140"/>
    </row>
    <row r="12" spans="1:8" ht="12.75" customHeight="1" x14ac:dyDescent="0.25">
      <c r="A12" s="140"/>
    </row>
    <row r="13" spans="1:8" ht="12.75" customHeight="1" x14ac:dyDescent="0.25">
      <c r="A13" s="140"/>
    </row>
    <row r="14" spans="1:8" ht="12.75" customHeight="1" x14ac:dyDescent="0.25">
      <c r="A14" s="140"/>
    </row>
    <row r="15" spans="1:8" ht="12.75" customHeight="1" x14ac:dyDescent="0.25">
      <c r="A15" s="140"/>
    </row>
    <row r="16" spans="1:8" ht="12.75" customHeight="1" x14ac:dyDescent="0.25">
      <c r="A16" s="140"/>
    </row>
    <row r="17" spans="1:8" ht="12.75" customHeight="1" x14ac:dyDescent="0.25">
      <c r="A17" s="140"/>
    </row>
    <row r="18" spans="1:8" ht="12.75" customHeight="1" x14ac:dyDescent="0.25">
      <c r="A18" s="140"/>
    </row>
    <row r="19" spans="1:8" ht="12.75" customHeight="1" x14ac:dyDescent="0.25">
      <c r="A19" s="140"/>
    </row>
    <row r="20" spans="1:8" ht="12.75" customHeight="1" x14ac:dyDescent="0.25">
      <c r="A20" s="140"/>
    </row>
    <row r="21" spans="1:8" ht="12.75" customHeight="1" x14ac:dyDescent="0.25">
      <c r="A21" s="140"/>
    </row>
    <row r="22" spans="1:8" ht="12.75" customHeight="1" x14ac:dyDescent="0.25">
      <c r="A22" s="140"/>
    </row>
    <row r="23" spans="1:8" ht="12.75" customHeight="1" x14ac:dyDescent="0.25">
      <c r="A23" s="140"/>
    </row>
    <row r="24" spans="1:8" ht="12.75" customHeight="1" x14ac:dyDescent="0.25">
      <c r="A24" s="140"/>
    </row>
    <row r="25" spans="1:8" ht="12.75" customHeight="1" x14ac:dyDescent="0.25">
      <c r="A25" s="140"/>
    </row>
    <row r="26" spans="1:8" ht="12.75" customHeight="1" x14ac:dyDescent="0.25">
      <c r="A26" s="140"/>
    </row>
    <row r="27" spans="1:8" ht="12.75" customHeight="1" x14ac:dyDescent="0.25">
      <c r="A27" s="140"/>
    </row>
    <row r="28" spans="1:8" s="142" customFormat="1" ht="52" x14ac:dyDescent="0.25">
      <c r="A28" s="43" t="s">
        <v>2152</v>
      </c>
      <c r="B28" s="43" t="s">
        <v>2153</v>
      </c>
      <c r="C28" s="43" t="s">
        <v>2154</v>
      </c>
      <c r="D28" s="141"/>
      <c r="E28" s="141"/>
      <c r="F28" s="43" t="s">
        <v>2155</v>
      </c>
      <c r="G28" s="43" t="s">
        <v>2156</v>
      </c>
      <c r="H28" s="43" t="s">
        <v>2157</v>
      </c>
    </row>
    <row r="29" spans="1:8" x14ac:dyDescent="0.25">
      <c r="A29" s="147">
        <v>3</v>
      </c>
      <c r="B29" s="143" t="s">
        <v>2158</v>
      </c>
      <c r="C29" s="146" t="s">
        <v>2159</v>
      </c>
      <c r="F29" s="137" t="s">
        <v>2160</v>
      </c>
      <c r="G29" s="144">
        <v>43626</v>
      </c>
      <c r="H29" s="137" t="s">
        <v>2161</v>
      </c>
    </row>
    <row r="30" spans="1:8" x14ac:dyDescent="0.25">
      <c r="A30" s="147">
        <v>4</v>
      </c>
      <c r="B30" s="143" t="s">
        <v>2158</v>
      </c>
      <c r="C30" s="146" t="s">
        <v>2159</v>
      </c>
      <c r="F30" s="137" t="s">
        <v>2162</v>
      </c>
      <c r="G30" s="144">
        <v>43626</v>
      </c>
      <c r="H30" s="137" t="s">
        <v>2161</v>
      </c>
    </row>
    <row r="31" spans="1:8" x14ac:dyDescent="0.25">
      <c r="A31" s="147">
        <v>5</v>
      </c>
      <c r="B31" s="143" t="s">
        <v>2163</v>
      </c>
      <c r="C31" s="146" t="s">
        <v>2159</v>
      </c>
      <c r="F31" s="137" t="s">
        <v>2164</v>
      </c>
      <c r="G31" s="144">
        <v>43626</v>
      </c>
      <c r="H31" s="137" t="s">
        <v>2161</v>
      </c>
    </row>
    <row r="32" spans="1:8" x14ac:dyDescent="0.25">
      <c r="A32" s="147">
        <v>6</v>
      </c>
      <c r="B32" s="143" t="s">
        <v>2165</v>
      </c>
      <c r="C32" s="146" t="s">
        <v>2159</v>
      </c>
      <c r="F32" s="137" t="s">
        <v>2166</v>
      </c>
      <c r="G32" s="144">
        <v>43626</v>
      </c>
      <c r="H32" s="137" t="s">
        <v>2167</v>
      </c>
    </row>
    <row r="33" spans="1:8" x14ac:dyDescent="0.25">
      <c r="A33" s="147">
        <v>7</v>
      </c>
      <c r="B33" s="143" t="s">
        <v>2165</v>
      </c>
      <c r="C33" s="146" t="s">
        <v>2159</v>
      </c>
      <c r="G33" s="144"/>
      <c r="H33" s="145"/>
    </row>
    <row r="34" spans="1:8" x14ac:dyDescent="0.25">
      <c r="A34" s="147">
        <v>8</v>
      </c>
      <c r="B34" s="143" t="s">
        <v>2165</v>
      </c>
      <c r="C34" s="146" t="s">
        <v>2159</v>
      </c>
      <c r="F34" s="145"/>
      <c r="G34" s="144"/>
    </row>
    <row r="35" spans="1:8" x14ac:dyDescent="0.25">
      <c r="A35" s="147">
        <v>9</v>
      </c>
      <c r="B35" s="143" t="s">
        <v>2165</v>
      </c>
      <c r="C35" s="146" t="s">
        <v>2159</v>
      </c>
      <c r="G35" s="144"/>
      <c r="H35" s="145"/>
    </row>
    <row r="36" spans="1:8" x14ac:dyDescent="0.25">
      <c r="A36" s="147">
        <v>10</v>
      </c>
      <c r="B36" s="143" t="s">
        <v>2165</v>
      </c>
      <c r="C36" s="146" t="s">
        <v>2159</v>
      </c>
      <c r="G36" s="144"/>
      <c r="H36" s="145"/>
    </row>
    <row r="37" spans="1:8" x14ac:dyDescent="0.25">
      <c r="A37" s="147">
        <v>11</v>
      </c>
      <c r="B37" s="143" t="s">
        <v>2165</v>
      </c>
      <c r="C37" s="146" t="s">
        <v>2159</v>
      </c>
      <c r="G37" s="144"/>
    </row>
    <row r="38" spans="1:8" x14ac:dyDescent="0.25">
      <c r="A38" s="147">
        <v>12</v>
      </c>
      <c r="B38" s="143" t="s">
        <v>2165</v>
      </c>
      <c r="C38" s="146" t="s">
        <v>2159</v>
      </c>
      <c r="G38" s="144"/>
    </row>
    <row r="39" spans="1:8" x14ac:dyDescent="0.25">
      <c r="A39" s="147">
        <v>13</v>
      </c>
      <c r="B39" s="143" t="s">
        <v>2168</v>
      </c>
      <c r="C39" s="146" t="s">
        <v>2159</v>
      </c>
      <c r="G39" s="144"/>
    </row>
    <row r="40" spans="1:8" x14ac:dyDescent="0.25">
      <c r="A40" s="147">
        <v>15</v>
      </c>
      <c r="B40" s="143" t="s">
        <v>2168</v>
      </c>
      <c r="C40" s="146" t="s">
        <v>2159</v>
      </c>
      <c r="F40" s="145"/>
      <c r="G40" s="144"/>
      <c r="H40" s="145"/>
    </row>
    <row r="41" spans="1:8" x14ac:dyDescent="0.25">
      <c r="A41" s="147">
        <v>16</v>
      </c>
      <c r="B41" s="143" t="s">
        <v>2169</v>
      </c>
      <c r="C41" s="146" t="s">
        <v>2159</v>
      </c>
      <c r="G41" s="144"/>
      <c r="H41" s="145"/>
    </row>
    <row r="42" spans="1:8" x14ac:dyDescent="0.25">
      <c r="A42" s="147">
        <v>17</v>
      </c>
      <c r="B42" s="143" t="s">
        <v>2169</v>
      </c>
      <c r="C42" s="146" t="s">
        <v>2159</v>
      </c>
      <c r="G42" s="144"/>
    </row>
    <row r="43" spans="1:8" x14ac:dyDescent="0.25">
      <c r="A43" s="147">
        <v>18</v>
      </c>
      <c r="B43" s="143" t="s">
        <v>2169</v>
      </c>
      <c r="C43" s="146" t="s">
        <v>2159</v>
      </c>
      <c r="G43" s="144"/>
    </row>
    <row r="44" spans="1:8" x14ac:dyDescent="0.25">
      <c r="A44" s="147">
        <v>19</v>
      </c>
      <c r="B44" s="143" t="s">
        <v>2169</v>
      </c>
      <c r="C44" s="146" t="s">
        <v>2159</v>
      </c>
      <c r="G44" s="144"/>
    </row>
    <row r="45" spans="1:8" x14ac:dyDescent="0.25">
      <c r="A45" s="147">
        <v>20</v>
      </c>
      <c r="B45" s="143" t="s">
        <v>2169</v>
      </c>
      <c r="C45" s="146" t="s">
        <v>2159</v>
      </c>
      <c r="G45" s="144"/>
    </row>
    <row r="46" spans="1:8" x14ac:dyDescent="0.25">
      <c r="A46" s="147">
        <v>21</v>
      </c>
      <c r="B46" s="143" t="s">
        <v>2169</v>
      </c>
      <c r="C46" s="146" t="s">
        <v>2159</v>
      </c>
      <c r="G46" s="144"/>
    </row>
    <row r="47" spans="1:8" x14ac:dyDescent="0.25">
      <c r="A47" s="147">
        <v>22</v>
      </c>
      <c r="B47" s="143" t="s">
        <v>2169</v>
      </c>
      <c r="C47" s="146" t="s">
        <v>2159</v>
      </c>
      <c r="G47" s="144"/>
    </row>
    <row r="48" spans="1:8" x14ac:dyDescent="0.25">
      <c r="A48" s="147">
        <v>23</v>
      </c>
      <c r="B48" s="143" t="s">
        <v>2170</v>
      </c>
      <c r="C48" s="146" t="s">
        <v>2159</v>
      </c>
      <c r="G48" s="144"/>
    </row>
    <row r="49" spans="1:8" x14ac:dyDescent="0.25">
      <c r="A49" s="147">
        <v>24</v>
      </c>
      <c r="B49" s="143" t="s">
        <v>2170</v>
      </c>
      <c r="C49" s="146" t="s">
        <v>2159</v>
      </c>
      <c r="G49" s="144"/>
    </row>
    <row r="50" spans="1:8" x14ac:dyDescent="0.25">
      <c r="A50" s="147">
        <v>25</v>
      </c>
      <c r="B50" s="143" t="s">
        <v>2170</v>
      </c>
      <c r="C50" s="146" t="s">
        <v>2159</v>
      </c>
      <c r="G50" s="144"/>
    </row>
    <row r="51" spans="1:8" x14ac:dyDescent="0.25">
      <c r="A51" s="147">
        <v>26</v>
      </c>
      <c r="B51" s="143" t="s">
        <v>2170</v>
      </c>
      <c r="C51" s="146" t="s">
        <v>2159</v>
      </c>
      <c r="G51" s="144"/>
    </row>
    <row r="52" spans="1:8" x14ac:dyDescent="0.25">
      <c r="A52" s="147">
        <v>28</v>
      </c>
      <c r="B52" s="143" t="s">
        <v>2170</v>
      </c>
      <c r="C52" s="146" t="s">
        <v>2159</v>
      </c>
      <c r="G52" s="144"/>
    </row>
    <row r="53" spans="1:8" x14ac:dyDescent="0.25">
      <c r="A53" s="147">
        <v>29</v>
      </c>
      <c r="B53" s="143" t="s">
        <v>2170</v>
      </c>
      <c r="C53" s="146" t="s">
        <v>2159</v>
      </c>
      <c r="G53" s="144"/>
    </row>
    <row r="54" spans="1:8" x14ac:dyDescent="0.25">
      <c r="A54" s="147">
        <v>30</v>
      </c>
      <c r="B54" s="143" t="s">
        <v>2170</v>
      </c>
      <c r="C54" s="146" t="s">
        <v>2159</v>
      </c>
      <c r="G54" s="144"/>
    </row>
    <row r="55" spans="1:8" x14ac:dyDescent="0.25">
      <c r="A55" s="147">
        <v>31</v>
      </c>
      <c r="B55" s="143" t="s">
        <v>2170</v>
      </c>
      <c r="C55" s="146" t="s">
        <v>2159</v>
      </c>
      <c r="G55" s="144"/>
    </row>
    <row r="56" spans="1:8" x14ac:dyDescent="0.25">
      <c r="A56" s="147">
        <v>32</v>
      </c>
      <c r="B56" s="143" t="s">
        <v>2170</v>
      </c>
      <c r="C56" s="146" t="s">
        <v>2159</v>
      </c>
      <c r="F56" s="145"/>
      <c r="G56" s="144"/>
      <c r="H56" s="145"/>
    </row>
    <row r="57" spans="1:8" x14ac:dyDescent="0.25">
      <c r="A57" s="147">
        <v>33</v>
      </c>
      <c r="B57" s="143" t="s">
        <v>2170</v>
      </c>
      <c r="C57" s="146" t="s">
        <v>2159</v>
      </c>
      <c r="F57" s="145"/>
      <c r="G57" s="144"/>
      <c r="H57" s="145"/>
    </row>
    <row r="58" spans="1:8" x14ac:dyDescent="0.25">
      <c r="A58" s="147">
        <v>34</v>
      </c>
      <c r="B58" s="143" t="s">
        <v>2170</v>
      </c>
      <c r="C58" s="146" t="s">
        <v>2159</v>
      </c>
      <c r="F58" s="145"/>
      <c r="G58" s="144"/>
      <c r="H58" s="145"/>
    </row>
    <row r="59" spans="1:8" x14ac:dyDescent="0.25">
      <c r="A59" s="147">
        <v>35</v>
      </c>
      <c r="B59" s="143" t="s">
        <v>2170</v>
      </c>
      <c r="C59" s="146" t="s">
        <v>2159</v>
      </c>
      <c r="F59" s="145"/>
      <c r="G59" s="144"/>
      <c r="H59" s="145"/>
    </row>
    <row r="60" spans="1:8" x14ac:dyDescent="0.25">
      <c r="A60" s="147">
        <v>36</v>
      </c>
      <c r="B60" s="143" t="s">
        <v>2170</v>
      </c>
      <c r="C60" s="146" t="s">
        <v>2159</v>
      </c>
      <c r="F60" s="145"/>
      <c r="G60" s="144"/>
      <c r="H60" s="145"/>
    </row>
    <row r="61" spans="1:8" x14ac:dyDescent="0.25">
      <c r="A61" s="147">
        <v>37</v>
      </c>
      <c r="B61" s="143" t="s">
        <v>2170</v>
      </c>
      <c r="C61" s="146" t="s">
        <v>2159</v>
      </c>
      <c r="F61" s="145"/>
      <c r="G61" s="144"/>
      <c r="H61" s="145"/>
    </row>
    <row r="62" spans="1:8" x14ac:dyDescent="0.25">
      <c r="A62" s="147">
        <v>38</v>
      </c>
      <c r="B62" s="143" t="s">
        <v>2170</v>
      </c>
      <c r="C62" s="146" t="s">
        <v>2159</v>
      </c>
      <c r="F62" s="145"/>
      <c r="G62" s="144"/>
      <c r="H62" s="145"/>
    </row>
    <row r="63" spans="1:8" x14ac:dyDescent="0.25">
      <c r="A63" s="147">
        <v>39</v>
      </c>
      <c r="B63" s="143" t="s">
        <v>2170</v>
      </c>
      <c r="C63" s="146" t="s">
        <v>2159</v>
      </c>
      <c r="F63" s="145"/>
      <c r="G63" s="144"/>
      <c r="H63" s="145"/>
    </row>
    <row r="64" spans="1:8" x14ac:dyDescent="0.25">
      <c r="A64" s="147">
        <v>40</v>
      </c>
      <c r="B64" s="143" t="s">
        <v>2169</v>
      </c>
      <c r="C64" s="146" t="s">
        <v>2159</v>
      </c>
      <c r="F64" s="145"/>
      <c r="G64" s="144"/>
      <c r="H64" s="145"/>
    </row>
    <row r="65" spans="1:8" x14ac:dyDescent="0.25">
      <c r="A65" s="147">
        <v>41</v>
      </c>
      <c r="B65" s="143" t="s">
        <v>2171</v>
      </c>
      <c r="C65" s="146" t="s">
        <v>2159</v>
      </c>
      <c r="F65" s="145"/>
      <c r="G65" s="144"/>
      <c r="H65" s="145"/>
    </row>
    <row r="66" spans="1:8" x14ac:dyDescent="0.25">
      <c r="A66" s="147">
        <v>42</v>
      </c>
      <c r="B66" s="143" t="s">
        <v>2172</v>
      </c>
      <c r="C66" s="146" t="s">
        <v>2159</v>
      </c>
      <c r="F66" s="145"/>
      <c r="G66" s="144"/>
      <c r="H66" s="145"/>
    </row>
    <row r="67" spans="1:8" x14ac:dyDescent="0.25">
      <c r="A67" s="147">
        <v>43</v>
      </c>
      <c r="B67" s="143" t="s">
        <v>2172</v>
      </c>
      <c r="C67" s="146" t="s">
        <v>2159</v>
      </c>
      <c r="F67" s="145"/>
      <c r="G67" s="144"/>
      <c r="H67" s="145"/>
    </row>
    <row r="68" spans="1:8" x14ac:dyDescent="0.25">
      <c r="A68" s="147">
        <v>44</v>
      </c>
      <c r="B68" s="143" t="s">
        <v>2171</v>
      </c>
      <c r="C68" s="146" t="s">
        <v>2159</v>
      </c>
      <c r="F68" s="145"/>
      <c r="G68" s="144"/>
      <c r="H68" s="145"/>
    </row>
    <row r="69" spans="1:8" x14ac:dyDescent="0.25">
      <c r="A69" s="147">
        <v>45</v>
      </c>
      <c r="B69" s="143" t="s">
        <v>2173</v>
      </c>
      <c r="C69" s="146" t="s">
        <v>2159</v>
      </c>
      <c r="F69" s="145"/>
      <c r="G69" s="144"/>
      <c r="H69" s="145"/>
    </row>
    <row r="70" spans="1:8" x14ac:dyDescent="0.25">
      <c r="A70" s="147">
        <v>46</v>
      </c>
      <c r="B70" s="143" t="s">
        <v>2174</v>
      </c>
      <c r="C70" s="146" t="s">
        <v>2159</v>
      </c>
      <c r="F70" s="145"/>
      <c r="G70" s="144"/>
      <c r="H70" s="145"/>
    </row>
    <row r="71" spans="1:8" x14ac:dyDescent="0.25">
      <c r="A71" s="147">
        <v>47</v>
      </c>
      <c r="B71" s="143" t="s">
        <v>2175</v>
      </c>
      <c r="C71" s="146" t="s">
        <v>2159</v>
      </c>
      <c r="F71" s="145"/>
      <c r="G71" s="144"/>
      <c r="H71" s="145"/>
    </row>
    <row r="72" spans="1:8" x14ac:dyDescent="0.25">
      <c r="A72" s="147">
        <v>48</v>
      </c>
      <c r="B72" s="143" t="s">
        <v>2176</v>
      </c>
      <c r="C72" s="146" t="s">
        <v>2159</v>
      </c>
      <c r="F72" s="145"/>
      <c r="G72" s="144"/>
      <c r="H72" s="145"/>
    </row>
    <row r="73" spans="1:8" x14ac:dyDescent="0.25">
      <c r="A73" s="147">
        <v>49</v>
      </c>
      <c r="B73" s="143" t="s">
        <v>2169</v>
      </c>
      <c r="C73" s="146" t="s">
        <v>2159</v>
      </c>
      <c r="F73" s="145"/>
      <c r="G73" s="144"/>
      <c r="H73" s="145"/>
    </row>
    <row r="74" spans="1:8" x14ac:dyDescent="0.25">
      <c r="A74" s="147">
        <v>50</v>
      </c>
      <c r="B74" s="143" t="s">
        <v>2177</v>
      </c>
      <c r="C74" s="146" t="s">
        <v>2159</v>
      </c>
      <c r="F74" s="145"/>
      <c r="G74" s="144"/>
      <c r="H74" s="145"/>
    </row>
    <row r="75" spans="1:8" x14ac:dyDescent="0.25">
      <c r="A75" s="147">
        <v>51</v>
      </c>
      <c r="B75" s="143" t="s">
        <v>2178</v>
      </c>
      <c r="C75" s="146" t="s">
        <v>2179</v>
      </c>
      <c r="F75" s="145"/>
      <c r="G75" s="144"/>
      <c r="H75" s="145"/>
    </row>
    <row r="76" spans="1:8" x14ac:dyDescent="0.25">
      <c r="A76" s="147">
        <v>52</v>
      </c>
      <c r="B76" s="143" t="s">
        <v>2180</v>
      </c>
      <c r="C76" s="146" t="s">
        <v>2159</v>
      </c>
      <c r="F76" s="145"/>
      <c r="G76" s="144"/>
      <c r="H76" s="145"/>
    </row>
    <row r="77" spans="1:8" x14ac:dyDescent="0.25">
      <c r="A77" s="147">
        <v>53</v>
      </c>
      <c r="B77" s="143" t="s">
        <v>2180</v>
      </c>
      <c r="C77" s="146" t="s">
        <v>2159</v>
      </c>
      <c r="F77" s="145"/>
      <c r="G77" s="144"/>
      <c r="H77" s="145"/>
    </row>
    <row r="78" spans="1:8" x14ac:dyDescent="0.25">
      <c r="A78" s="147">
        <v>55</v>
      </c>
      <c r="B78" s="143" t="s">
        <v>2180</v>
      </c>
      <c r="C78" s="146" t="s">
        <v>2159</v>
      </c>
      <c r="F78" s="145"/>
      <c r="G78" s="144"/>
      <c r="H78" s="145"/>
    </row>
    <row r="79" spans="1:8" x14ac:dyDescent="0.25">
      <c r="A79" s="147">
        <v>56</v>
      </c>
      <c r="B79" s="143" t="s">
        <v>2180</v>
      </c>
      <c r="C79" s="146" t="s">
        <v>2159</v>
      </c>
      <c r="F79" s="145"/>
      <c r="G79" s="144"/>
      <c r="H79" s="145"/>
    </row>
    <row r="80" spans="1:8" x14ac:dyDescent="0.25">
      <c r="A80" s="147">
        <v>57</v>
      </c>
      <c r="B80" s="143" t="s">
        <v>2180</v>
      </c>
      <c r="C80" s="146" t="s">
        <v>2159</v>
      </c>
      <c r="F80" s="145"/>
      <c r="G80" s="144"/>
      <c r="H80" s="145"/>
    </row>
    <row r="81" spans="1:8" x14ac:dyDescent="0.25">
      <c r="A81" s="147">
        <v>58</v>
      </c>
      <c r="B81" s="143" t="s">
        <v>2181</v>
      </c>
      <c r="C81" s="146" t="s">
        <v>2179</v>
      </c>
      <c r="F81" s="145"/>
      <c r="G81" s="144"/>
      <c r="H81" s="145"/>
    </row>
    <row r="82" spans="1:8" x14ac:dyDescent="0.25">
      <c r="A82" s="147">
        <v>59</v>
      </c>
      <c r="B82" s="143" t="s">
        <v>2180</v>
      </c>
      <c r="C82" s="146" t="s">
        <v>2159</v>
      </c>
      <c r="F82" s="145"/>
      <c r="G82" s="144"/>
      <c r="H82" s="145"/>
    </row>
    <row r="83" spans="1:8" x14ac:dyDescent="0.25">
      <c r="A83" s="147">
        <v>60</v>
      </c>
      <c r="B83" s="143" t="s">
        <v>2180</v>
      </c>
      <c r="C83" s="146" t="s">
        <v>2159</v>
      </c>
      <c r="F83" s="145"/>
      <c r="G83" s="144"/>
      <c r="H83" s="145"/>
    </row>
    <row r="84" spans="1:8" x14ac:dyDescent="0.25">
      <c r="A84" s="147">
        <v>62</v>
      </c>
      <c r="B84" s="143" t="s">
        <v>2182</v>
      </c>
      <c r="C84" s="146" t="s">
        <v>2179</v>
      </c>
    </row>
    <row r="85" spans="1:8" x14ac:dyDescent="0.25">
      <c r="A85" s="147">
        <v>63</v>
      </c>
      <c r="B85" s="143" t="s">
        <v>2172</v>
      </c>
      <c r="C85" s="146" t="s">
        <v>2159</v>
      </c>
    </row>
    <row r="86" spans="1:8" x14ac:dyDescent="0.25">
      <c r="A86" s="147">
        <v>64</v>
      </c>
      <c r="B86" s="143" t="s">
        <v>2180</v>
      </c>
      <c r="C86" s="146" t="s">
        <v>2159</v>
      </c>
    </row>
    <row r="87" spans="1:8" x14ac:dyDescent="0.25">
      <c r="A87" s="147">
        <v>65</v>
      </c>
      <c r="B87" s="143" t="s">
        <v>2183</v>
      </c>
      <c r="C87" s="146" t="s">
        <v>2159</v>
      </c>
    </row>
    <row r="88" spans="1:8" x14ac:dyDescent="0.25">
      <c r="A88" s="147">
        <v>66</v>
      </c>
      <c r="B88" s="143" t="s">
        <v>2183</v>
      </c>
      <c r="C88" s="146" t="s">
        <v>2159</v>
      </c>
    </row>
    <row r="89" spans="1:8" x14ac:dyDescent="0.25">
      <c r="A89" s="147">
        <v>67</v>
      </c>
      <c r="B89" s="143" t="s">
        <v>2184</v>
      </c>
      <c r="C89" s="146" t="s">
        <v>2159</v>
      </c>
    </row>
    <row r="90" spans="1:8" x14ac:dyDescent="0.25">
      <c r="A90" s="147">
        <v>71</v>
      </c>
      <c r="B90" s="143" t="s">
        <v>2184</v>
      </c>
      <c r="C90" s="146" t="s">
        <v>2159</v>
      </c>
    </row>
    <row r="91" spans="1:8" x14ac:dyDescent="0.25">
      <c r="A91" s="147">
        <v>72</v>
      </c>
      <c r="B91" s="143" t="s">
        <v>2184</v>
      </c>
      <c r="C91" s="146" t="s">
        <v>2159</v>
      </c>
    </row>
    <row r="92" spans="1:8" x14ac:dyDescent="0.25">
      <c r="A92" s="147">
        <v>73</v>
      </c>
      <c r="B92" s="143" t="s">
        <v>2184</v>
      </c>
      <c r="C92" s="146" t="s">
        <v>2159</v>
      </c>
    </row>
    <row r="93" spans="1:8" x14ac:dyDescent="0.25">
      <c r="A93" s="147">
        <v>74</v>
      </c>
      <c r="B93" s="143" t="s">
        <v>2185</v>
      </c>
      <c r="C93" s="146" t="s">
        <v>2159</v>
      </c>
    </row>
    <row r="94" spans="1:8" x14ac:dyDescent="0.25">
      <c r="A94" s="147">
        <v>75</v>
      </c>
      <c r="B94" s="143" t="s">
        <v>2186</v>
      </c>
      <c r="C94" s="146" t="s">
        <v>2159</v>
      </c>
    </row>
    <row r="95" spans="1:8" x14ac:dyDescent="0.25">
      <c r="A95" s="147">
        <v>76</v>
      </c>
      <c r="B95" s="143" t="s">
        <v>2186</v>
      </c>
      <c r="C95" s="146" t="s">
        <v>2159</v>
      </c>
    </row>
    <row r="96" spans="1:8" x14ac:dyDescent="0.25">
      <c r="A96" s="147">
        <v>77</v>
      </c>
      <c r="B96" s="143" t="s">
        <v>2186</v>
      </c>
      <c r="C96" s="146" t="s">
        <v>2159</v>
      </c>
    </row>
    <row r="97" spans="1:3" x14ac:dyDescent="0.25">
      <c r="A97" s="147">
        <v>78</v>
      </c>
      <c r="B97" s="143" t="s">
        <v>2187</v>
      </c>
      <c r="C97" s="146" t="s">
        <v>2159</v>
      </c>
    </row>
    <row r="98" spans="1:3" x14ac:dyDescent="0.25">
      <c r="A98" s="147">
        <v>79</v>
      </c>
      <c r="B98" s="143" t="s">
        <v>2188</v>
      </c>
      <c r="C98" s="146" t="s">
        <v>2179</v>
      </c>
    </row>
    <row r="99" spans="1:3" x14ac:dyDescent="0.25">
      <c r="A99" s="147">
        <v>80</v>
      </c>
      <c r="B99" s="143" t="s">
        <v>2189</v>
      </c>
      <c r="C99" s="146" t="s">
        <v>2159</v>
      </c>
    </row>
    <row r="100" spans="1:3" x14ac:dyDescent="0.25">
      <c r="A100" s="147">
        <v>81</v>
      </c>
      <c r="B100" s="143" t="s">
        <v>2190</v>
      </c>
      <c r="C100" s="146" t="s">
        <v>2159</v>
      </c>
    </row>
    <row r="101" spans="1:3" x14ac:dyDescent="0.25">
      <c r="A101" s="147">
        <v>82</v>
      </c>
      <c r="B101" s="143" t="s">
        <v>2191</v>
      </c>
      <c r="C101" s="146" t="s">
        <v>2159</v>
      </c>
    </row>
    <row r="102" spans="1:3" x14ac:dyDescent="0.25">
      <c r="A102" s="147">
        <v>83</v>
      </c>
      <c r="B102" s="143" t="s">
        <v>2191</v>
      </c>
      <c r="C102" s="146" t="s">
        <v>2159</v>
      </c>
    </row>
    <row r="103" spans="1:3" x14ac:dyDescent="0.25">
      <c r="A103" s="147">
        <v>84</v>
      </c>
      <c r="B103" s="143" t="s">
        <v>2191</v>
      </c>
      <c r="C103" s="146" t="s">
        <v>2159</v>
      </c>
    </row>
    <row r="104" spans="1:3" x14ac:dyDescent="0.25">
      <c r="A104" s="147">
        <v>85</v>
      </c>
      <c r="B104" s="143" t="s">
        <v>2191</v>
      </c>
      <c r="C104" s="146" t="s">
        <v>2159</v>
      </c>
    </row>
    <row r="105" spans="1:3" x14ac:dyDescent="0.25">
      <c r="A105" s="147">
        <v>86</v>
      </c>
      <c r="B105" s="143" t="s">
        <v>2191</v>
      </c>
      <c r="C105" s="146" t="s">
        <v>2159</v>
      </c>
    </row>
    <row r="106" spans="1:3" x14ac:dyDescent="0.25">
      <c r="A106" s="147">
        <v>87</v>
      </c>
      <c r="B106" s="143" t="s">
        <v>2191</v>
      </c>
      <c r="C106" s="146" t="s">
        <v>2159</v>
      </c>
    </row>
    <row r="107" spans="1:3" x14ac:dyDescent="0.25">
      <c r="A107" s="147">
        <v>88</v>
      </c>
      <c r="B107" s="143" t="s">
        <v>2191</v>
      </c>
      <c r="C107" s="146" t="s">
        <v>2159</v>
      </c>
    </row>
    <row r="108" spans="1:3" x14ac:dyDescent="0.25">
      <c r="A108" s="147">
        <v>91</v>
      </c>
      <c r="B108" s="143" t="s">
        <v>2192</v>
      </c>
      <c r="C108" s="146" t="s">
        <v>2159</v>
      </c>
    </row>
    <row r="109" spans="1:3" x14ac:dyDescent="0.25">
      <c r="A109" s="147">
        <v>92</v>
      </c>
      <c r="B109" s="143" t="s">
        <v>2192</v>
      </c>
      <c r="C109" s="146" t="s">
        <v>2159</v>
      </c>
    </row>
    <row r="110" spans="1:3" x14ac:dyDescent="0.25">
      <c r="A110" s="147">
        <v>93</v>
      </c>
      <c r="B110" s="143" t="s">
        <v>2193</v>
      </c>
      <c r="C110" s="146" t="s">
        <v>2179</v>
      </c>
    </row>
    <row r="111" spans="1:3" x14ac:dyDescent="0.25">
      <c r="A111" s="147">
        <v>94</v>
      </c>
      <c r="B111" s="143" t="s">
        <v>2192</v>
      </c>
      <c r="C111" s="146" t="s">
        <v>2159</v>
      </c>
    </row>
    <row r="112" spans="1:3" x14ac:dyDescent="0.25">
      <c r="A112" s="147">
        <v>95</v>
      </c>
      <c r="B112" s="143" t="s">
        <v>2192</v>
      </c>
      <c r="C112" s="146" t="s">
        <v>2159</v>
      </c>
    </row>
    <row r="113" spans="1:3" x14ac:dyDescent="0.25">
      <c r="A113" s="147">
        <v>96</v>
      </c>
      <c r="B113" s="143" t="s">
        <v>2192</v>
      </c>
      <c r="C113" s="146" t="s">
        <v>2159</v>
      </c>
    </row>
    <row r="114" spans="1:3" x14ac:dyDescent="0.25">
      <c r="A114" s="147">
        <v>97</v>
      </c>
      <c r="B114" s="143" t="s">
        <v>2194</v>
      </c>
      <c r="C114" s="146" t="s">
        <v>2159</v>
      </c>
    </row>
    <row r="115" spans="1:3" x14ac:dyDescent="0.25">
      <c r="A115" s="147">
        <v>98</v>
      </c>
      <c r="B115" s="143" t="s">
        <v>2195</v>
      </c>
      <c r="C115" s="146" t="s">
        <v>2159</v>
      </c>
    </row>
    <row r="116" spans="1:3" x14ac:dyDescent="0.25">
      <c r="A116" s="147">
        <v>99</v>
      </c>
      <c r="B116" s="143" t="s">
        <v>2196</v>
      </c>
      <c r="C116" s="146" t="s">
        <v>2159</v>
      </c>
    </row>
    <row r="117" spans="1:3" x14ac:dyDescent="0.25">
      <c r="A117" s="147">
        <v>100</v>
      </c>
      <c r="B117" s="143" t="s">
        <v>2196</v>
      </c>
      <c r="C117" s="146" t="s">
        <v>2159</v>
      </c>
    </row>
    <row r="118" spans="1:3" x14ac:dyDescent="0.25">
      <c r="A118" s="147">
        <v>101</v>
      </c>
      <c r="B118" s="143" t="s">
        <v>2197</v>
      </c>
      <c r="C118" s="146" t="s">
        <v>2159</v>
      </c>
    </row>
    <row r="119" spans="1:3" x14ac:dyDescent="0.25">
      <c r="A119" s="147">
        <v>102</v>
      </c>
      <c r="B119" s="143" t="s">
        <v>2197</v>
      </c>
      <c r="C119" s="146" t="s">
        <v>2159</v>
      </c>
    </row>
    <row r="120" spans="1:3" x14ac:dyDescent="0.25">
      <c r="A120" s="147">
        <v>103</v>
      </c>
      <c r="B120" s="143" t="s">
        <v>2197</v>
      </c>
      <c r="C120" s="146" t="s">
        <v>2159</v>
      </c>
    </row>
    <row r="121" spans="1:3" x14ac:dyDescent="0.25">
      <c r="A121" s="147">
        <v>104</v>
      </c>
      <c r="B121" s="143" t="s">
        <v>2198</v>
      </c>
      <c r="C121" s="146" t="s">
        <v>2159</v>
      </c>
    </row>
    <row r="122" spans="1:3" x14ac:dyDescent="0.25">
      <c r="A122" s="147">
        <v>105</v>
      </c>
      <c r="B122" s="143" t="s">
        <v>2198</v>
      </c>
      <c r="C122" s="146" t="s">
        <v>2159</v>
      </c>
    </row>
    <row r="123" spans="1:3" x14ac:dyDescent="0.25">
      <c r="A123" s="147">
        <v>106</v>
      </c>
      <c r="B123" s="143" t="s">
        <v>2198</v>
      </c>
      <c r="C123" s="146" t="s">
        <v>2159</v>
      </c>
    </row>
    <row r="124" spans="1:3" x14ac:dyDescent="0.25">
      <c r="A124" s="147">
        <v>107</v>
      </c>
      <c r="B124" s="143" t="s">
        <v>2198</v>
      </c>
      <c r="C124" s="146" t="s">
        <v>2159</v>
      </c>
    </row>
    <row r="125" spans="1:3" x14ac:dyDescent="0.25">
      <c r="A125" s="147">
        <v>108</v>
      </c>
      <c r="B125" s="143" t="s">
        <v>2198</v>
      </c>
      <c r="C125" s="146" t="s">
        <v>2159</v>
      </c>
    </row>
    <row r="126" spans="1:3" x14ac:dyDescent="0.25">
      <c r="A126" s="147">
        <v>109</v>
      </c>
      <c r="B126" s="143" t="s">
        <v>2198</v>
      </c>
      <c r="C126" s="146" t="s">
        <v>2159</v>
      </c>
    </row>
    <row r="127" spans="1:3" x14ac:dyDescent="0.25">
      <c r="A127" s="147">
        <v>110</v>
      </c>
      <c r="B127" s="143" t="s">
        <v>2198</v>
      </c>
      <c r="C127" s="146" t="s">
        <v>2159</v>
      </c>
    </row>
    <row r="128" spans="1:3" x14ac:dyDescent="0.25">
      <c r="A128" s="147">
        <v>111</v>
      </c>
      <c r="B128" s="143" t="s">
        <v>2199</v>
      </c>
      <c r="C128" s="146" t="s">
        <v>2159</v>
      </c>
    </row>
    <row r="129" spans="1:3" x14ac:dyDescent="0.25">
      <c r="A129" s="147">
        <v>112</v>
      </c>
      <c r="B129" s="143" t="s">
        <v>2200</v>
      </c>
      <c r="C129" s="146" t="s">
        <v>2159</v>
      </c>
    </row>
    <row r="130" spans="1:3" x14ac:dyDescent="0.25">
      <c r="A130" s="147">
        <v>113</v>
      </c>
      <c r="B130" s="143" t="s">
        <v>2200</v>
      </c>
      <c r="C130" s="146" t="s">
        <v>2159</v>
      </c>
    </row>
    <row r="131" spans="1:3" x14ac:dyDescent="0.25">
      <c r="A131" s="147">
        <v>115</v>
      </c>
      <c r="B131" s="143" t="s">
        <v>2200</v>
      </c>
      <c r="C131" s="146" t="s">
        <v>2159</v>
      </c>
    </row>
    <row r="132" spans="1:3" x14ac:dyDescent="0.25">
      <c r="A132" s="147">
        <v>116</v>
      </c>
      <c r="B132" s="143" t="s">
        <v>2200</v>
      </c>
      <c r="C132" s="146" t="s">
        <v>2159</v>
      </c>
    </row>
    <row r="133" spans="1:3" x14ac:dyDescent="0.25">
      <c r="A133" s="147">
        <v>117</v>
      </c>
      <c r="B133" s="143" t="s">
        <v>2200</v>
      </c>
      <c r="C133" s="146" t="s">
        <v>2159</v>
      </c>
    </row>
    <row r="134" spans="1:3" x14ac:dyDescent="0.25">
      <c r="A134" s="147">
        <v>118</v>
      </c>
      <c r="B134" s="143" t="s">
        <v>2201</v>
      </c>
      <c r="C134" s="146" t="s">
        <v>2159</v>
      </c>
    </row>
    <row r="135" spans="1:3" x14ac:dyDescent="0.25">
      <c r="A135" s="147">
        <v>119</v>
      </c>
      <c r="B135" s="143" t="s">
        <v>2201</v>
      </c>
      <c r="C135" s="146" t="s">
        <v>2159</v>
      </c>
    </row>
    <row r="136" spans="1:3" x14ac:dyDescent="0.25">
      <c r="A136" s="147">
        <v>120</v>
      </c>
      <c r="B136" s="143" t="s">
        <v>2172</v>
      </c>
      <c r="C136" s="146" t="s">
        <v>2159</v>
      </c>
    </row>
    <row r="137" spans="1:3" x14ac:dyDescent="0.25">
      <c r="A137" s="147">
        <v>121</v>
      </c>
      <c r="B137" s="143" t="s">
        <v>2202</v>
      </c>
      <c r="C137" s="146" t="s">
        <v>2179</v>
      </c>
    </row>
    <row r="138" spans="1:3" x14ac:dyDescent="0.25">
      <c r="A138" s="147">
        <v>122</v>
      </c>
      <c r="B138" s="143" t="s">
        <v>2203</v>
      </c>
      <c r="C138" s="146" t="s">
        <v>2179</v>
      </c>
    </row>
    <row r="139" spans="1:3" x14ac:dyDescent="0.25">
      <c r="A139" s="147">
        <v>123</v>
      </c>
      <c r="B139" s="143" t="s">
        <v>2204</v>
      </c>
      <c r="C139" s="146" t="s">
        <v>2179</v>
      </c>
    </row>
    <row r="140" spans="1:3" x14ac:dyDescent="0.25">
      <c r="A140" s="147">
        <v>124</v>
      </c>
      <c r="B140" s="143" t="s">
        <v>2204</v>
      </c>
      <c r="C140" s="146" t="s">
        <v>2179</v>
      </c>
    </row>
    <row r="141" spans="1:3" x14ac:dyDescent="0.25">
      <c r="A141" s="147">
        <v>125</v>
      </c>
      <c r="B141" s="143" t="s">
        <v>2204</v>
      </c>
      <c r="C141" s="146" t="s">
        <v>2179</v>
      </c>
    </row>
    <row r="142" spans="1:3" x14ac:dyDescent="0.25">
      <c r="A142" s="147">
        <v>126</v>
      </c>
      <c r="B142" s="143" t="s">
        <v>2205</v>
      </c>
      <c r="C142" s="146" t="s">
        <v>2179</v>
      </c>
    </row>
    <row r="143" spans="1:3" x14ac:dyDescent="0.25">
      <c r="A143" s="147">
        <v>127</v>
      </c>
      <c r="B143" s="143" t="s">
        <v>2206</v>
      </c>
      <c r="C143" s="146" t="s">
        <v>2179</v>
      </c>
    </row>
    <row r="144" spans="1:3" x14ac:dyDescent="0.25">
      <c r="A144" s="147">
        <v>128</v>
      </c>
      <c r="B144" s="143" t="s">
        <v>2207</v>
      </c>
      <c r="C144" s="146" t="s">
        <v>2179</v>
      </c>
    </row>
    <row r="145" spans="1:3" x14ac:dyDescent="0.25">
      <c r="A145" s="147">
        <v>129</v>
      </c>
      <c r="B145" s="143" t="s">
        <v>2206</v>
      </c>
      <c r="C145" s="146" t="s">
        <v>2179</v>
      </c>
    </row>
    <row r="146" spans="1:3" x14ac:dyDescent="0.25">
      <c r="A146" s="147">
        <v>130</v>
      </c>
      <c r="B146" s="143" t="s">
        <v>2208</v>
      </c>
      <c r="C146" s="146" t="s">
        <v>2179</v>
      </c>
    </row>
    <row r="147" spans="1:3" x14ac:dyDescent="0.25">
      <c r="A147" s="147">
        <v>131</v>
      </c>
      <c r="B147" s="143" t="s">
        <v>2208</v>
      </c>
      <c r="C147" s="146" t="s">
        <v>2179</v>
      </c>
    </row>
    <row r="148" spans="1:3" x14ac:dyDescent="0.25">
      <c r="A148" s="147">
        <v>132</v>
      </c>
      <c r="B148" s="143" t="s">
        <v>2209</v>
      </c>
      <c r="C148" s="146" t="s">
        <v>2179</v>
      </c>
    </row>
    <row r="149" spans="1:3" x14ac:dyDescent="0.25">
      <c r="A149" s="147">
        <v>133</v>
      </c>
      <c r="B149" s="143" t="s">
        <v>2209</v>
      </c>
      <c r="C149" s="146" t="s">
        <v>2179</v>
      </c>
    </row>
    <row r="150" spans="1:3" x14ac:dyDescent="0.25">
      <c r="A150" s="147">
        <v>134</v>
      </c>
      <c r="B150" s="143" t="s">
        <v>2209</v>
      </c>
      <c r="C150" s="146" t="s">
        <v>2179</v>
      </c>
    </row>
    <row r="151" spans="1:3" x14ac:dyDescent="0.25">
      <c r="A151" s="147">
        <v>135</v>
      </c>
      <c r="B151" s="143" t="s">
        <v>2209</v>
      </c>
      <c r="C151" s="146" t="s">
        <v>2179</v>
      </c>
    </row>
    <row r="152" spans="1:3" x14ac:dyDescent="0.25">
      <c r="A152" s="147">
        <v>136</v>
      </c>
      <c r="B152" s="143" t="s">
        <v>2209</v>
      </c>
      <c r="C152" s="146" t="s">
        <v>2179</v>
      </c>
    </row>
    <row r="153" spans="1:3" x14ac:dyDescent="0.25">
      <c r="A153" s="147">
        <v>137</v>
      </c>
      <c r="B153" s="143" t="s">
        <v>2209</v>
      </c>
      <c r="C153" s="146" t="s">
        <v>2179</v>
      </c>
    </row>
    <row r="154" spans="1:3" x14ac:dyDescent="0.25">
      <c r="A154" s="147">
        <v>138</v>
      </c>
      <c r="B154" s="143" t="s">
        <v>2209</v>
      </c>
      <c r="C154" s="146" t="s">
        <v>2179</v>
      </c>
    </row>
    <row r="155" spans="1:3" x14ac:dyDescent="0.25">
      <c r="A155" s="147">
        <v>140</v>
      </c>
      <c r="B155" s="143" t="s">
        <v>2193</v>
      </c>
      <c r="C155" s="146" t="s">
        <v>2179</v>
      </c>
    </row>
    <row r="156" spans="1:3" x14ac:dyDescent="0.25">
      <c r="A156" s="147">
        <v>141</v>
      </c>
      <c r="B156" s="143" t="s">
        <v>2210</v>
      </c>
      <c r="C156" s="146" t="s">
        <v>2179</v>
      </c>
    </row>
    <row r="157" spans="1:3" x14ac:dyDescent="0.25">
      <c r="A157" s="147">
        <v>142</v>
      </c>
      <c r="B157" s="143" t="s">
        <v>2210</v>
      </c>
      <c r="C157" s="146" t="s">
        <v>2179</v>
      </c>
    </row>
    <row r="158" spans="1:3" x14ac:dyDescent="0.25">
      <c r="A158" s="147">
        <v>143</v>
      </c>
      <c r="B158" s="143" t="s">
        <v>2196</v>
      </c>
      <c r="C158" s="146" t="s">
        <v>2159</v>
      </c>
    </row>
    <row r="159" spans="1:3" x14ac:dyDescent="0.25">
      <c r="A159" s="147">
        <v>144</v>
      </c>
      <c r="B159" s="143" t="s">
        <v>2211</v>
      </c>
      <c r="C159" s="146" t="s">
        <v>2179</v>
      </c>
    </row>
    <row r="160" spans="1:3" x14ac:dyDescent="0.25">
      <c r="A160" s="147">
        <v>145</v>
      </c>
      <c r="B160" s="143" t="s">
        <v>2211</v>
      </c>
      <c r="C160" s="146" t="s">
        <v>2179</v>
      </c>
    </row>
    <row r="161" spans="1:3" x14ac:dyDescent="0.25">
      <c r="A161" s="147">
        <v>146</v>
      </c>
      <c r="B161" s="143" t="s">
        <v>2211</v>
      </c>
      <c r="C161" s="146" t="s">
        <v>2179</v>
      </c>
    </row>
    <row r="162" spans="1:3" x14ac:dyDescent="0.25">
      <c r="A162" s="147">
        <v>147</v>
      </c>
      <c r="B162" s="143" t="s">
        <v>2211</v>
      </c>
      <c r="C162" s="146" t="s">
        <v>2179</v>
      </c>
    </row>
    <row r="163" spans="1:3" x14ac:dyDescent="0.25">
      <c r="A163" s="147">
        <v>148</v>
      </c>
      <c r="B163" s="143" t="s">
        <v>2212</v>
      </c>
      <c r="C163" s="146" t="s">
        <v>2179</v>
      </c>
    </row>
    <row r="164" spans="1:3" x14ac:dyDescent="0.25">
      <c r="A164" s="147">
        <v>149</v>
      </c>
      <c r="B164" s="143" t="s">
        <v>2213</v>
      </c>
      <c r="C164" s="146" t="s">
        <v>2179</v>
      </c>
    </row>
    <row r="165" spans="1:3" x14ac:dyDescent="0.25">
      <c r="A165" s="147">
        <v>150</v>
      </c>
      <c r="B165" s="143" t="s">
        <v>2205</v>
      </c>
      <c r="C165" s="146" t="s">
        <v>2179</v>
      </c>
    </row>
    <row r="166" spans="1:3" x14ac:dyDescent="0.25">
      <c r="A166" s="147">
        <v>151</v>
      </c>
      <c r="B166" s="143" t="s">
        <v>2205</v>
      </c>
      <c r="C166" s="146" t="s">
        <v>2179</v>
      </c>
    </row>
    <row r="167" spans="1:3" x14ac:dyDescent="0.25">
      <c r="A167" s="147">
        <v>152</v>
      </c>
      <c r="B167" s="143" t="s">
        <v>2205</v>
      </c>
      <c r="C167" s="146" t="s">
        <v>2179</v>
      </c>
    </row>
    <row r="168" spans="1:3" x14ac:dyDescent="0.25">
      <c r="A168" s="147">
        <v>153</v>
      </c>
      <c r="B168" s="143" t="s">
        <v>2205</v>
      </c>
      <c r="C168" s="146" t="s">
        <v>2179</v>
      </c>
    </row>
    <row r="169" spans="1:3" x14ac:dyDescent="0.25">
      <c r="A169" s="147">
        <v>154</v>
      </c>
      <c r="B169" s="143" t="s">
        <v>2205</v>
      </c>
      <c r="C169" s="146" t="s">
        <v>2179</v>
      </c>
    </row>
    <row r="170" spans="1:3" x14ac:dyDescent="0.25">
      <c r="A170" s="147">
        <v>155</v>
      </c>
      <c r="B170" s="143" t="s">
        <v>2193</v>
      </c>
      <c r="C170" s="146" t="s">
        <v>2159</v>
      </c>
    </row>
    <row r="171" spans="1:3" x14ac:dyDescent="0.25">
      <c r="A171" s="147">
        <v>156</v>
      </c>
      <c r="B171" s="143" t="s">
        <v>2205</v>
      </c>
      <c r="C171" s="146" t="s">
        <v>2179</v>
      </c>
    </row>
    <row r="172" spans="1:3" x14ac:dyDescent="0.25">
      <c r="A172" s="147">
        <v>157</v>
      </c>
      <c r="B172" s="143" t="s">
        <v>2205</v>
      </c>
      <c r="C172" s="146" t="s">
        <v>2179</v>
      </c>
    </row>
    <row r="173" spans="1:3" x14ac:dyDescent="0.25">
      <c r="A173" s="147">
        <v>158</v>
      </c>
      <c r="B173" s="143" t="s">
        <v>2205</v>
      </c>
      <c r="C173" s="146" t="s">
        <v>2179</v>
      </c>
    </row>
    <row r="174" spans="1:3" x14ac:dyDescent="0.25">
      <c r="A174" s="147">
        <v>159</v>
      </c>
      <c r="B174" s="143" t="s">
        <v>2180</v>
      </c>
      <c r="C174" s="146" t="s">
        <v>2159</v>
      </c>
    </row>
    <row r="175" spans="1:3" x14ac:dyDescent="0.25">
      <c r="A175" s="147">
        <v>160</v>
      </c>
      <c r="B175" s="143" t="s">
        <v>2205</v>
      </c>
      <c r="C175" s="146" t="s">
        <v>2179</v>
      </c>
    </row>
    <row r="176" spans="1:3" x14ac:dyDescent="0.25">
      <c r="A176" s="147">
        <v>161</v>
      </c>
      <c r="B176" s="143" t="s">
        <v>2205</v>
      </c>
      <c r="C176" s="146" t="s">
        <v>2179</v>
      </c>
    </row>
    <row r="177" spans="1:3" x14ac:dyDescent="0.25">
      <c r="A177" s="147">
        <v>162</v>
      </c>
      <c r="B177" s="143" t="s">
        <v>2205</v>
      </c>
      <c r="C177" s="146" t="s">
        <v>2179</v>
      </c>
    </row>
    <row r="178" spans="1:3" x14ac:dyDescent="0.25">
      <c r="A178" s="147">
        <v>163</v>
      </c>
      <c r="B178" s="143" t="s">
        <v>2205</v>
      </c>
      <c r="C178" s="146" t="s">
        <v>2179</v>
      </c>
    </row>
    <row r="179" spans="1:3" x14ac:dyDescent="0.25">
      <c r="A179" s="147">
        <v>164</v>
      </c>
      <c r="B179" s="143" t="s">
        <v>2205</v>
      </c>
      <c r="C179" s="146" t="s">
        <v>2179</v>
      </c>
    </row>
    <row r="180" spans="1:3" x14ac:dyDescent="0.25">
      <c r="A180" s="147">
        <v>165</v>
      </c>
      <c r="B180" s="143" t="s">
        <v>2205</v>
      </c>
      <c r="C180" s="146" t="s">
        <v>2179</v>
      </c>
    </row>
    <row r="181" spans="1:3" x14ac:dyDescent="0.25">
      <c r="A181" s="147">
        <v>166</v>
      </c>
      <c r="B181" s="143" t="s">
        <v>2205</v>
      </c>
      <c r="C181" s="146" t="s">
        <v>2179</v>
      </c>
    </row>
    <row r="182" spans="1:3" x14ac:dyDescent="0.25">
      <c r="A182" s="147">
        <v>167</v>
      </c>
      <c r="B182" s="143" t="s">
        <v>2205</v>
      </c>
      <c r="C182" s="146" t="s">
        <v>2179</v>
      </c>
    </row>
    <row r="183" spans="1:3" x14ac:dyDescent="0.25">
      <c r="A183" s="147">
        <v>168</v>
      </c>
      <c r="B183" s="143" t="s">
        <v>2205</v>
      </c>
      <c r="C183" s="146" t="s">
        <v>2179</v>
      </c>
    </row>
    <row r="184" spans="1:3" x14ac:dyDescent="0.25">
      <c r="A184" s="147">
        <v>169</v>
      </c>
      <c r="B184" s="143" t="s">
        <v>2205</v>
      </c>
      <c r="C184" s="146" t="s">
        <v>2179</v>
      </c>
    </row>
    <row r="185" spans="1:3" x14ac:dyDescent="0.25">
      <c r="A185" s="147">
        <v>170</v>
      </c>
      <c r="B185" s="143" t="s">
        <v>2205</v>
      </c>
      <c r="C185" s="146" t="s">
        <v>2179</v>
      </c>
    </row>
    <row r="186" spans="1:3" x14ac:dyDescent="0.25">
      <c r="A186" s="147">
        <v>171</v>
      </c>
      <c r="B186" s="143" t="s">
        <v>2205</v>
      </c>
      <c r="C186" s="146" t="s">
        <v>2179</v>
      </c>
    </row>
    <row r="187" spans="1:3" x14ac:dyDescent="0.25">
      <c r="A187" s="147">
        <v>172</v>
      </c>
      <c r="B187" s="143" t="s">
        <v>2205</v>
      </c>
      <c r="C187" s="146" t="s">
        <v>2179</v>
      </c>
    </row>
    <row r="188" spans="1:3" x14ac:dyDescent="0.25">
      <c r="A188" s="147">
        <v>173</v>
      </c>
      <c r="B188" s="143" t="s">
        <v>2205</v>
      </c>
      <c r="C188" s="146" t="s">
        <v>2179</v>
      </c>
    </row>
    <row r="189" spans="1:3" x14ac:dyDescent="0.25">
      <c r="A189" s="147">
        <v>174</v>
      </c>
      <c r="B189" s="143" t="s">
        <v>2205</v>
      </c>
      <c r="C189" s="146" t="s">
        <v>2179</v>
      </c>
    </row>
    <row r="190" spans="1:3" x14ac:dyDescent="0.25">
      <c r="A190" s="147">
        <v>175</v>
      </c>
      <c r="B190" s="143" t="s">
        <v>2205</v>
      </c>
      <c r="C190" s="146" t="s">
        <v>2179</v>
      </c>
    </row>
    <row r="191" spans="1:3" x14ac:dyDescent="0.25">
      <c r="A191" s="147">
        <v>176</v>
      </c>
      <c r="B191" s="143" t="s">
        <v>2205</v>
      </c>
      <c r="C191" s="146" t="s">
        <v>2179</v>
      </c>
    </row>
    <row r="192" spans="1:3" x14ac:dyDescent="0.25">
      <c r="A192" s="147">
        <v>177</v>
      </c>
      <c r="B192" s="143" t="s">
        <v>2205</v>
      </c>
      <c r="C192" s="146" t="s">
        <v>2179</v>
      </c>
    </row>
    <row r="193" spans="1:3" x14ac:dyDescent="0.25">
      <c r="A193" s="147">
        <v>178</v>
      </c>
      <c r="B193" s="143" t="s">
        <v>2214</v>
      </c>
      <c r="C193" s="146" t="s">
        <v>2179</v>
      </c>
    </row>
    <row r="194" spans="1:3" x14ac:dyDescent="0.25">
      <c r="A194" s="147">
        <v>179</v>
      </c>
      <c r="B194" s="143" t="s">
        <v>2205</v>
      </c>
      <c r="C194" s="146" t="s">
        <v>2179</v>
      </c>
    </row>
    <row r="195" spans="1:3" x14ac:dyDescent="0.25">
      <c r="A195" s="147">
        <v>180</v>
      </c>
      <c r="B195" s="143" t="s">
        <v>2205</v>
      </c>
      <c r="C195" s="146" t="s">
        <v>2179</v>
      </c>
    </row>
    <row r="196" spans="1:3" x14ac:dyDescent="0.25">
      <c r="A196" s="147">
        <v>181</v>
      </c>
      <c r="B196" s="143" t="s">
        <v>2205</v>
      </c>
      <c r="C196" s="146" t="s">
        <v>2179</v>
      </c>
    </row>
    <row r="197" spans="1:3" x14ac:dyDescent="0.25">
      <c r="A197" s="147">
        <v>182</v>
      </c>
      <c r="B197" s="143" t="s">
        <v>2205</v>
      </c>
      <c r="C197" s="146" t="s">
        <v>2179</v>
      </c>
    </row>
    <row r="198" spans="1:3" x14ac:dyDescent="0.25">
      <c r="A198" s="147">
        <v>183</v>
      </c>
      <c r="B198" s="143" t="s">
        <v>2205</v>
      </c>
      <c r="C198" s="146" t="s">
        <v>2179</v>
      </c>
    </row>
    <row r="199" spans="1:3" x14ac:dyDescent="0.25">
      <c r="A199" s="147">
        <v>184</v>
      </c>
      <c r="B199" s="143" t="s">
        <v>2205</v>
      </c>
      <c r="C199" s="146" t="s">
        <v>2179</v>
      </c>
    </row>
    <row r="200" spans="1:3" x14ac:dyDescent="0.25">
      <c r="A200" s="147">
        <v>185</v>
      </c>
      <c r="B200" s="143" t="s">
        <v>2205</v>
      </c>
      <c r="C200" s="146" t="s">
        <v>2179</v>
      </c>
    </row>
    <row r="201" spans="1:3" x14ac:dyDescent="0.25">
      <c r="A201" s="147">
        <v>186</v>
      </c>
      <c r="B201" s="143" t="s">
        <v>2205</v>
      </c>
      <c r="C201" s="146" t="s">
        <v>2179</v>
      </c>
    </row>
    <row r="202" spans="1:3" x14ac:dyDescent="0.25">
      <c r="A202" s="147">
        <v>187</v>
      </c>
      <c r="B202" s="143" t="s">
        <v>2205</v>
      </c>
      <c r="C202" s="146" t="s">
        <v>2179</v>
      </c>
    </row>
    <row r="203" spans="1:3" x14ac:dyDescent="0.25">
      <c r="A203" s="147">
        <v>188</v>
      </c>
      <c r="B203" s="143" t="s">
        <v>2205</v>
      </c>
      <c r="C203" s="146" t="s">
        <v>2179</v>
      </c>
    </row>
    <row r="204" spans="1:3" x14ac:dyDescent="0.25">
      <c r="A204" s="147">
        <v>189</v>
      </c>
      <c r="B204" s="143" t="s">
        <v>2205</v>
      </c>
      <c r="C204" s="146" t="s">
        <v>2159</v>
      </c>
    </row>
    <row r="205" spans="1:3" x14ac:dyDescent="0.25">
      <c r="A205" s="147">
        <v>190</v>
      </c>
      <c r="B205" s="143" t="s">
        <v>2205</v>
      </c>
      <c r="C205" s="146" t="s">
        <v>2159</v>
      </c>
    </row>
    <row r="206" spans="1:3" x14ac:dyDescent="0.25">
      <c r="A206" s="147">
        <v>191</v>
      </c>
      <c r="B206" s="143" t="s">
        <v>2205</v>
      </c>
      <c r="C206" s="146" t="s">
        <v>2159</v>
      </c>
    </row>
    <row r="207" spans="1:3" x14ac:dyDescent="0.25">
      <c r="A207" s="147">
        <v>192</v>
      </c>
      <c r="B207" s="143" t="s">
        <v>2205</v>
      </c>
      <c r="C207" s="146" t="s">
        <v>2159</v>
      </c>
    </row>
    <row r="208" spans="1:3" x14ac:dyDescent="0.25">
      <c r="A208" s="147">
        <v>193</v>
      </c>
      <c r="B208" s="143" t="s">
        <v>2205</v>
      </c>
      <c r="C208" s="146" t="s">
        <v>2159</v>
      </c>
    </row>
    <row r="209" spans="1:3" x14ac:dyDescent="0.25">
      <c r="A209" s="147">
        <v>194</v>
      </c>
      <c r="B209" s="143" t="s">
        <v>2205</v>
      </c>
      <c r="C209" s="146" t="s">
        <v>2159</v>
      </c>
    </row>
    <row r="210" spans="1:3" x14ac:dyDescent="0.25">
      <c r="A210" s="147">
        <v>195</v>
      </c>
      <c r="B210" s="143" t="s">
        <v>2205</v>
      </c>
      <c r="C210" s="146" t="s">
        <v>2159</v>
      </c>
    </row>
    <row r="211" spans="1:3" x14ac:dyDescent="0.25">
      <c r="A211" s="147">
        <v>196</v>
      </c>
      <c r="B211" s="143" t="s">
        <v>2205</v>
      </c>
      <c r="C211" s="146" t="s">
        <v>2159</v>
      </c>
    </row>
    <row r="212" spans="1:3" x14ac:dyDescent="0.25">
      <c r="A212" s="147">
        <v>197</v>
      </c>
      <c r="B212" s="143" t="s">
        <v>2205</v>
      </c>
      <c r="C212" s="146" t="s">
        <v>2159</v>
      </c>
    </row>
    <row r="213" spans="1:3" x14ac:dyDescent="0.25">
      <c r="A213" s="147">
        <v>198</v>
      </c>
      <c r="B213" s="143" t="s">
        <v>2205</v>
      </c>
      <c r="C213" s="146" t="s">
        <v>2159</v>
      </c>
    </row>
    <row r="214" spans="1:3" x14ac:dyDescent="0.25">
      <c r="A214" s="147">
        <v>199</v>
      </c>
      <c r="B214" s="143" t="s">
        <v>2205</v>
      </c>
      <c r="C214" s="146" t="s">
        <v>2159</v>
      </c>
    </row>
    <row r="215" spans="1:3" x14ac:dyDescent="0.25">
      <c r="A215" s="147">
        <v>201</v>
      </c>
      <c r="B215" s="143" t="s">
        <v>2205</v>
      </c>
      <c r="C215" s="146" t="s">
        <v>2159</v>
      </c>
    </row>
    <row r="216" spans="1:3" x14ac:dyDescent="0.25">
      <c r="A216" s="147">
        <v>202</v>
      </c>
      <c r="B216" s="143" t="s">
        <v>2205</v>
      </c>
      <c r="C216" s="146" t="s">
        <v>2159</v>
      </c>
    </row>
    <row r="217" spans="1:3" x14ac:dyDescent="0.25">
      <c r="A217" s="147">
        <v>203</v>
      </c>
      <c r="B217" s="143" t="s">
        <v>2205</v>
      </c>
      <c r="C217" s="146" t="s">
        <v>2159</v>
      </c>
    </row>
    <row r="218" spans="1:3" x14ac:dyDescent="0.25">
      <c r="A218" s="147">
        <v>204</v>
      </c>
      <c r="B218" s="143" t="s">
        <v>2205</v>
      </c>
      <c r="C218" s="146" t="s">
        <v>2159</v>
      </c>
    </row>
    <row r="219" spans="1:3" x14ac:dyDescent="0.25">
      <c r="A219" s="147">
        <v>205</v>
      </c>
      <c r="B219" s="143" t="s">
        <v>2205</v>
      </c>
      <c r="C219" s="146" t="s">
        <v>2159</v>
      </c>
    </row>
    <row r="220" spans="1:3" x14ac:dyDescent="0.25">
      <c r="A220" s="147">
        <v>206</v>
      </c>
      <c r="B220" s="143" t="s">
        <v>2205</v>
      </c>
      <c r="C220" s="146" t="s">
        <v>2159</v>
      </c>
    </row>
    <row r="221" spans="1:3" x14ac:dyDescent="0.25">
      <c r="A221" s="147">
        <v>207</v>
      </c>
      <c r="B221" s="143" t="s">
        <v>2205</v>
      </c>
      <c r="C221" s="146" t="s">
        <v>2159</v>
      </c>
    </row>
    <row r="222" spans="1:3" x14ac:dyDescent="0.25">
      <c r="A222" s="147">
        <v>208</v>
      </c>
      <c r="B222" s="143" t="s">
        <v>2205</v>
      </c>
      <c r="C222" s="146" t="s">
        <v>2159</v>
      </c>
    </row>
    <row r="223" spans="1:3" x14ac:dyDescent="0.25">
      <c r="A223" s="147">
        <v>209</v>
      </c>
      <c r="B223" s="143" t="s">
        <v>2205</v>
      </c>
      <c r="C223" s="146" t="s">
        <v>2179</v>
      </c>
    </row>
    <row r="224" spans="1:3" x14ac:dyDescent="0.25">
      <c r="A224" s="147">
        <v>210</v>
      </c>
      <c r="B224" s="143" t="s">
        <v>2205</v>
      </c>
      <c r="C224" s="146" t="s">
        <v>2179</v>
      </c>
    </row>
    <row r="225" spans="1:3" x14ac:dyDescent="0.25">
      <c r="A225" s="147">
        <v>211</v>
      </c>
      <c r="B225" s="143" t="s">
        <v>2205</v>
      </c>
      <c r="C225" s="146" t="s">
        <v>2179</v>
      </c>
    </row>
    <row r="226" spans="1:3" x14ac:dyDescent="0.25">
      <c r="A226" s="147">
        <v>212</v>
      </c>
      <c r="B226" s="143" t="s">
        <v>2205</v>
      </c>
      <c r="C226" s="146" t="s">
        <v>2179</v>
      </c>
    </row>
    <row r="227" spans="1:3" x14ac:dyDescent="0.25">
      <c r="A227" s="147">
        <v>213</v>
      </c>
      <c r="B227" s="143" t="s">
        <v>2205</v>
      </c>
      <c r="C227" s="146" t="s">
        <v>2179</v>
      </c>
    </row>
    <row r="228" spans="1:3" x14ac:dyDescent="0.25">
      <c r="A228" s="147">
        <v>214</v>
      </c>
      <c r="B228" s="143" t="s">
        <v>2205</v>
      </c>
      <c r="C228" s="146" t="s">
        <v>2179</v>
      </c>
    </row>
    <row r="229" spans="1:3" x14ac:dyDescent="0.25">
      <c r="A229" s="147">
        <v>215</v>
      </c>
      <c r="B229" s="143" t="s">
        <v>2205</v>
      </c>
      <c r="C229" s="146" t="s">
        <v>2179</v>
      </c>
    </row>
    <row r="230" spans="1:3" x14ac:dyDescent="0.25">
      <c r="A230" s="147">
        <v>216</v>
      </c>
      <c r="B230" s="143" t="s">
        <v>2205</v>
      </c>
      <c r="C230" s="146" t="s">
        <v>2179</v>
      </c>
    </row>
    <row r="231" spans="1:3" x14ac:dyDescent="0.25">
      <c r="A231" s="147">
        <v>217</v>
      </c>
      <c r="B231" s="143" t="s">
        <v>2205</v>
      </c>
      <c r="C231" s="146" t="s">
        <v>2179</v>
      </c>
    </row>
    <row r="232" spans="1:3" x14ac:dyDescent="0.25">
      <c r="A232" s="147">
        <v>218</v>
      </c>
      <c r="B232" s="143" t="s">
        <v>2205</v>
      </c>
      <c r="C232" s="146" t="s">
        <v>2179</v>
      </c>
    </row>
    <row r="233" spans="1:3" x14ac:dyDescent="0.25">
      <c r="A233" s="147">
        <v>219</v>
      </c>
      <c r="B233" s="143" t="s">
        <v>2205</v>
      </c>
      <c r="C233" s="146" t="s">
        <v>2179</v>
      </c>
    </row>
    <row r="234" spans="1:3" x14ac:dyDescent="0.25">
      <c r="A234" s="147">
        <v>220</v>
      </c>
      <c r="B234" s="143" t="s">
        <v>2205</v>
      </c>
      <c r="C234" s="146" t="s">
        <v>2179</v>
      </c>
    </row>
    <row r="235" spans="1:3" x14ac:dyDescent="0.25">
      <c r="A235" s="147">
        <v>221</v>
      </c>
      <c r="B235" s="143" t="s">
        <v>2205</v>
      </c>
      <c r="C235" s="146" t="s">
        <v>2179</v>
      </c>
    </row>
    <row r="236" spans="1:3" x14ac:dyDescent="0.25">
      <c r="A236" s="147">
        <v>222</v>
      </c>
      <c r="B236" s="143" t="s">
        <v>2205</v>
      </c>
      <c r="C236" s="146" t="s">
        <v>2179</v>
      </c>
    </row>
    <row r="237" spans="1:3" x14ac:dyDescent="0.25">
      <c r="A237" s="147">
        <v>223</v>
      </c>
      <c r="B237" s="143" t="s">
        <v>2205</v>
      </c>
      <c r="C237" s="146" t="s">
        <v>2179</v>
      </c>
    </row>
    <row r="238" spans="1:3" x14ac:dyDescent="0.25">
      <c r="A238" s="147">
        <v>224</v>
      </c>
      <c r="B238" s="143" t="s">
        <v>2205</v>
      </c>
      <c r="C238" s="146" t="s">
        <v>2179</v>
      </c>
    </row>
    <row r="239" spans="1:3" x14ac:dyDescent="0.25">
      <c r="A239" s="147">
        <v>225</v>
      </c>
      <c r="B239" s="143" t="s">
        <v>2205</v>
      </c>
      <c r="C239" s="146" t="s">
        <v>2179</v>
      </c>
    </row>
    <row r="240" spans="1:3" x14ac:dyDescent="0.25">
      <c r="A240" s="147">
        <v>226</v>
      </c>
      <c r="B240" s="143" t="s">
        <v>2205</v>
      </c>
      <c r="C240" s="146" t="s">
        <v>2179</v>
      </c>
    </row>
    <row r="241" spans="1:3" x14ac:dyDescent="0.25">
      <c r="A241" s="147">
        <v>227</v>
      </c>
      <c r="B241" s="143" t="s">
        <v>2205</v>
      </c>
      <c r="C241" s="146" t="s">
        <v>2179</v>
      </c>
    </row>
    <row r="242" spans="1:3" x14ac:dyDescent="0.25">
      <c r="A242" s="147">
        <v>228</v>
      </c>
      <c r="B242" s="143" t="s">
        <v>2215</v>
      </c>
      <c r="C242" s="146" t="s">
        <v>2159</v>
      </c>
    </row>
    <row r="243" spans="1:3" x14ac:dyDescent="0.25">
      <c r="A243" s="147">
        <v>229</v>
      </c>
      <c r="B243" s="143" t="s">
        <v>2215</v>
      </c>
      <c r="C243" s="146" t="s">
        <v>2159</v>
      </c>
    </row>
    <row r="244" spans="1:3" x14ac:dyDescent="0.25">
      <c r="A244" s="147">
        <v>230</v>
      </c>
      <c r="B244" s="143" t="s">
        <v>2205</v>
      </c>
      <c r="C244" s="146" t="s">
        <v>2159</v>
      </c>
    </row>
    <row r="245" spans="1:3" x14ac:dyDescent="0.25">
      <c r="A245" s="147">
        <v>231</v>
      </c>
      <c r="B245" s="143" t="s">
        <v>2193</v>
      </c>
      <c r="C245" s="146" t="s">
        <v>2179</v>
      </c>
    </row>
    <row r="246" spans="1:3" x14ac:dyDescent="0.25">
      <c r="A246" s="147">
        <v>233</v>
      </c>
      <c r="B246" s="143" t="s">
        <v>2193</v>
      </c>
      <c r="C246" s="146" t="s">
        <v>2179</v>
      </c>
    </row>
    <row r="247" spans="1:3" x14ac:dyDescent="0.25">
      <c r="A247" s="147">
        <v>234</v>
      </c>
      <c r="B247" s="143" t="s">
        <v>2193</v>
      </c>
      <c r="C247" s="146" t="s">
        <v>2179</v>
      </c>
    </row>
    <row r="248" spans="1:3" x14ac:dyDescent="0.25">
      <c r="A248" s="147">
        <v>235</v>
      </c>
      <c r="B248" s="143" t="s">
        <v>2193</v>
      </c>
      <c r="C248" s="146" t="s">
        <v>2179</v>
      </c>
    </row>
    <row r="249" spans="1:3" x14ac:dyDescent="0.25">
      <c r="A249" s="147">
        <v>236</v>
      </c>
      <c r="B249" s="143" t="s">
        <v>2193</v>
      </c>
      <c r="C249" s="146" t="s">
        <v>2179</v>
      </c>
    </row>
    <row r="250" spans="1:3" x14ac:dyDescent="0.25">
      <c r="A250" s="147">
        <v>237</v>
      </c>
      <c r="B250" s="143" t="s">
        <v>2193</v>
      </c>
      <c r="C250" s="146" t="s">
        <v>2179</v>
      </c>
    </row>
    <row r="251" spans="1:3" x14ac:dyDescent="0.25">
      <c r="A251" s="147">
        <v>238</v>
      </c>
      <c r="B251" s="143" t="s">
        <v>2205</v>
      </c>
      <c r="C251" s="146" t="s">
        <v>2179</v>
      </c>
    </row>
    <row r="252" spans="1:3" x14ac:dyDescent="0.25">
      <c r="A252" s="147">
        <v>241</v>
      </c>
      <c r="B252" s="143" t="s">
        <v>2216</v>
      </c>
      <c r="C252" s="146" t="s">
        <v>2179</v>
      </c>
    </row>
    <row r="253" spans="1:3" x14ac:dyDescent="0.25">
      <c r="A253" s="147">
        <v>242</v>
      </c>
      <c r="B253" s="143" t="s">
        <v>2217</v>
      </c>
      <c r="C253" s="146" t="s">
        <v>2179</v>
      </c>
    </row>
    <row r="254" spans="1:3" x14ac:dyDescent="0.25">
      <c r="A254" s="147">
        <v>243</v>
      </c>
      <c r="B254" s="143" t="s">
        <v>2181</v>
      </c>
      <c r="C254" s="146" t="s">
        <v>2179</v>
      </c>
    </row>
    <row r="255" spans="1:3" x14ac:dyDescent="0.25">
      <c r="A255" s="147">
        <v>244</v>
      </c>
      <c r="B255" s="143" t="s">
        <v>2205</v>
      </c>
      <c r="C255" s="146" t="s">
        <v>2179</v>
      </c>
    </row>
    <row r="256" spans="1:3" x14ac:dyDescent="0.25">
      <c r="A256" s="147">
        <v>245</v>
      </c>
      <c r="B256" s="143" t="s">
        <v>2217</v>
      </c>
      <c r="C256" s="146" t="s">
        <v>2179</v>
      </c>
    </row>
    <row r="257" spans="1:3" x14ac:dyDescent="0.25">
      <c r="A257" s="147">
        <v>246</v>
      </c>
      <c r="B257" s="143" t="s">
        <v>2218</v>
      </c>
      <c r="C257" s="146" t="s">
        <v>2179</v>
      </c>
    </row>
    <row r="258" spans="1:3" x14ac:dyDescent="0.25">
      <c r="A258" s="147">
        <v>247</v>
      </c>
      <c r="B258" s="143" t="s">
        <v>2217</v>
      </c>
      <c r="C258" s="146" t="s">
        <v>2179</v>
      </c>
    </row>
    <row r="259" spans="1:3" x14ac:dyDescent="0.25">
      <c r="A259" s="147">
        <v>248</v>
      </c>
      <c r="B259" s="143" t="s">
        <v>2205</v>
      </c>
      <c r="C259" s="146" t="s">
        <v>2179</v>
      </c>
    </row>
    <row r="260" spans="1:3" x14ac:dyDescent="0.25">
      <c r="A260" s="147">
        <v>249</v>
      </c>
      <c r="B260" s="143" t="s">
        <v>2217</v>
      </c>
      <c r="C260" s="146" t="s">
        <v>2179</v>
      </c>
    </row>
    <row r="261" spans="1:3" x14ac:dyDescent="0.25">
      <c r="A261" s="147">
        <v>250</v>
      </c>
      <c r="B261" s="143" t="s">
        <v>2219</v>
      </c>
      <c r="C261" s="146" t="s">
        <v>2159</v>
      </c>
    </row>
    <row r="262" spans="1:3" x14ac:dyDescent="0.25">
      <c r="A262" s="147">
        <v>251</v>
      </c>
      <c r="B262" s="143" t="s">
        <v>2219</v>
      </c>
      <c r="C262" s="146" t="s">
        <v>2159</v>
      </c>
    </row>
    <row r="263" spans="1:3" x14ac:dyDescent="0.25">
      <c r="A263" s="147">
        <v>252</v>
      </c>
      <c r="B263" s="143" t="s">
        <v>2219</v>
      </c>
      <c r="C263" s="146" t="s">
        <v>2159</v>
      </c>
    </row>
    <row r="264" spans="1:3" x14ac:dyDescent="0.25">
      <c r="A264" s="147">
        <v>253</v>
      </c>
      <c r="B264" s="143" t="s">
        <v>2219</v>
      </c>
      <c r="C264" s="146" t="s">
        <v>2159</v>
      </c>
    </row>
    <row r="265" spans="1:3" x14ac:dyDescent="0.25">
      <c r="A265" s="147">
        <v>254</v>
      </c>
      <c r="B265" s="143" t="s">
        <v>2220</v>
      </c>
      <c r="C265" s="146" t="s">
        <v>2179</v>
      </c>
    </row>
    <row r="266" spans="1:3" x14ac:dyDescent="0.25">
      <c r="A266" s="147">
        <v>255</v>
      </c>
      <c r="B266" s="143" t="s">
        <v>2221</v>
      </c>
      <c r="C266" s="146" t="s">
        <v>2179</v>
      </c>
    </row>
    <row r="267" spans="1:3" x14ac:dyDescent="0.25">
      <c r="A267" s="147">
        <v>257</v>
      </c>
      <c r="B267" s="143" t="s">
        <v>2222</v>
      </c>
      <c r="C267" s="146" t="s">
        <v>2179</v>
      </c>
    </row>
    <row r="268" spans="1:3" x14ac:dyDescent="0.25">
      <c r="A268" s="147">
        <v>258</v>
      </c>
      <c r="B268" s="143" t="s">
        <v>2223</v>
      </c>
      <c r="C268" s="146" t="s">
        <v>2179</v>
      </c>
    </row>
    <row r="269" spans="1:3" x14ac:dyDescent="0.25">
      <c r="A269" s="147">
        <v>259</v>
      </c>
      <c r="B269" s="143" t="s">
        <v>2224</v>
      </c>
      <c r="C269" s="146" t="s">
        <v>2179</v>
      </c>
    </row>
    <row r="270" spans="1:3" x14ac:dyDescent="0.25">
      <c r="A270" s="147">
        <v>260</v>
      </c>
      <c r="B270" s="143" t="s">
        <v>2223</v>
      </c>
      <c r="C270" s="146" t="s">
        <v>2159</v>
      </c>
    </row>
    <row r="271" spans="1:3" x14ac:dyDescent="0.25">
      <c r="A271" s="147">
        <v>261</v>
      </c>
      <c r="B271" s="143" t="s">
        <v>2223</v>
      </c>
      <c r="C271" s="146" t="s">
        <v>2179</v>
      </c>
    </row>
    <row r="272" spans="1:3" x14ac:dyDescent="0.25">
      <c r="A272" s="147">
        <v>262</v>
      </c>
      <c r="B272" s="143" t="s">
        <v>2223</v>
      </c>
      <c r="C272" s="146" t="s">
        <v>2179</v>
      </c>
    </row>
    <row r="273" spans="1:3" x14ac:dyDescent="0.25">
      <c r="A273" s="147">
        <v>263</v>
      </c>
      <c r="B273" s="143" t="s">
        <v>2223</v>
      </c>
      <c r="C273" s="146" t="s">
        <v>2179</v>
      </c>
    </row>
    <row r="274" spans="1:3" x14ac:dyDescent="0.25">
      <c r="A274" s="147">
        <v>264</v>
      </c>
      <c r="B274" s="143" t="s">
        <v>2223</v>
      </c>
      <c r="C274" s="146" t="s">
        <v>2179</v>
      </c>
    </row>
    <row r="275" spans="1:3" x14ac:dyDescent="0.25">
      <c r="A275" s="147">
        <v>265</v>
      </c>
      <c r="B275" s="143" t="s">
        <v>2225</v>
      </c>
      <c r="C275" s="146" t="s">
        <v>2159</v>
      </c>
    </row>
    <row r="276" spans="1:3" x14ac:dyDescent="0.25">
      <c r="A276" s="147">
        <v>266</v>
      </c>
      <c r="B276" s="143" t="s">
        <v>2225</v>
      </c>
      <c r="C276" s="146" t="s">
        <v>2159</v>
      </c>
    </row>
    <row r="277" spans="1:3" x14ac:dyDescent="0.25">
      <c r="A277" s="147">
        <v>267</v>
      </c>
      <c r="B277" s="143" t="s">
        <v>2225</v>
      </c>
      <c r="C277" s="146" t="s">
        <v>2159</v>
      </c>
    </row>
    <row r="278" spans="1:3" x14ac:dyDescent="0.25">
      <c r="A278" s="147">
        <v>268</v>
      </c>
      <c r="B278" s="143" t="s">
        <v>2225</v>
      </c>
      <c r="C278" s="146" t="s">
        <v>2159</v>
      </c>
    </row>
    <row r="279" spans="1:3" x14ac:dyDescent="0.25">
      <c r="A279" s="147">
        <v>269</v>
      </c>
      <c r="B279" s="143" t="s">
        <v>2225</v>
      </c>
      <c r="C279" s="146" t="s">
        <v>2159</v>
      </c>
    </row>
    <row r="280" spans="1:3" x14ac:dyDescent="0.25">
      <c r="A280" s="147">
        <v>270</v>
      </c>
      <c r="B280" s="143" t="s">
        <v>2225</v>
      </c>
      <c r="C280" s="146" t="s">
        <v>2159</v>
      </c>
    </row>
    <row r="281" spans="1:3" x14ac:dyDescent="0.25">
      <c r="A281" s="147">
        <v>271</v>
      </c>
      <c r="B281" s="143" t="s">
        <v>2225</v>
      </c>
      <c r="C281" s="146" t="s">
        <v>2159</v>
      </c>
    </row>
    <row r="282" spans="1:3" x14ac:dyDescent="0.25">
      <c r="A282" s="147">
        <v>272</v>
      </c>
      <c r="B282" s="143" t="s">
        <v>2225</v>
      </c>
      <c r="C282" s="146" t="s">
        <v>2159</v>
      </c>
    </row>
    <row r="283" spans="1:3" x14ac:dyDescent="0.25">
      <c r="A283" s="147">
        <v>273</v>
      </c>
      <c r="B283" s="143" t="s">
        <v>2225</v>
      </c>
      <c r="C283" s="146" t="s">
        <v>2159</v>
      </c>
    </row>
    <row r="284" spans="1:3" x14ac:dyDescent="0.25">
      <c r="A284" s="147">
        <v>274</v>
      </c>
      <c r="B284" s="143" t="s">
        <v>2225</v>
      </c>
      <c r="C284" s="146" t="s">
        <v>2159</v>
      </c>
    </row>
    <row r="285" spans="1:3" x14ac:dyDescent="0.25">
      <c r="A285" s="147">
        <v>276</v>
      </c>
      <c r="B285" s="143" t="s">
        <v>2225</v>
      </c>
      <c r="C285" s="146" t="s">
        <v>2159</v>
      </c>
    </row>
    <row r="286" spans="1:3" x14ac:dyDescent="0.25">
      <c r="A286" s="147">
        <v>277</v>
      </c>
      <c r="B286" s="143" t="s">
        <v>2226</v>
      </c>
      <c r="C286" s="146" t="s">
        <v>2159</v>
      </c>
    </row>
    <row r="287" spans="1:3" x14ac:dyDescent="0.25">
      <c r="A287" s="147">
        <v>278</v>
      </c>
      <c r="B287" s="143" t="s">
        <v>2227</v>
      </c>
      <c r="C287" s="146" t="s">
        <v>2159</v>
      </c>
    </row>
    <row r="288" spans="1:3" x14ac:dyDescent="0.25">
      <c r="A288" s="147">
        <v>279</v>
      </c>
      <c r="B288" s="143" t="s">
        <v>2228</v>
      </c>
      <c r="C288" s="146" t="s">
        <v>2159</v>
      </c>
    </row>
    <row r="289" spans="1:3" x14ac:dyDescent="0.25">
      <c r="A289" s="147">
        <v>280</v>
      </c>
      <c r="B289" s="143" t="s">
        <v>2229</v>
      </c>
      <c r="C289" s="146" t="s">
        <v>2159</v>
      </c>
    </row>
    <row r="290" spans="1:3" x14ac:dyDescent="0.25">
      <c r="A290" s="147">
        <v>281</v>
      </c>
      <c r="B290" s="143" t="s">
        <v>2230</v>
      </c>
      <c r="C290" s="146" t="s">
        <v>2179</v>
      </c>
    </row>
    <row r="291" spans="1:3" x14ac:dyDescent="0.25">
      <c r="A291" s="147">
        <v>283</v>
      </c>
      <c r="B291" s="143" t="s">
        <v>2231</v>
      </c>
      <c r="C291" s="146" t="s">
        <v>2179</v>
      </c>
    </row>
    <row r="292" spans="1:3" x14ac:dyDescent="0.25">
      <c r="A292" s="147">
        <v>284</v>
      </c>
      <c r="B292" s="143" t="s">
        <v>2172</v>
      </c>
      <c r="C292" s="146" t="s">
        <v>2159</v>
      </c>
    </row>
    <row r="293" spans="1:3" x14ac:dyDescent="0.25">
      <c r="A293" s="147">
        <v>285</v>
      </c>
      <c r="B293" s="143" t="s">
        <v>2172</v>
      </c>
      <c r="C293" s="146" t="s">
        <v>2159</v>
      </c>
    </row>
    <row r="294" spans="1:3" x14ac:dyDescent="0.25">
      <c r="A294" s="147">
        <v>286</v>
      </c>
      <c r="B294" s="143" t="s">
        <v>2232</v>
      </c>
      <c r="C294" s="146" t="s">
        <v>2159</v>
      </c>
    </row>
    <row r="295" spans="1:3" x14ac:dyDescent="0.25">
      <c r="A295" s="147">
        <v>287</v>
      </c>
      <c r="B295" s="143" t="s">
        <v>2233</v>
      </c>
      <c r="C295" s="146" t="s">
        <v>2159</v>
      </c>
    </row>
    <row r="296" spans="1:3" x14ac:dyDescent="0.25">
      <c r="A296" s="147">
        <v>288</v>
      </c>
      <c r="B296" s="143" t="s">
        <v>2234</v>
      </c>
      <c r="C296" s="146" t="s">
        <v>2159</v>
      </c>
    </row>
    <row r="297" spans="1:3" x14ac:dyDescent="0.25">
      <c r="A297" s="147">
        <v>289</v>
      </c>
      <c r="B297" s="143" t="s">
        <v>2234</v>
      </c>
      <c r="C297" s="146" t="s">
        <v>2159</v>
      </c>
    </row>
    <row r="298" spans="1:3" x14ac:dyDescent="0.25">
      <c r="A298" s="147">
        <v>290</v>
      </c>
      <c r="B298" s="143" t="s">
        <v>2234</v>
      </c>
      <c r="C298" s="146" t="s">
        <v>2159</v>
      </c>
    </row>
    <row r="299" spans="1:3" x14ac:dyDescent="0.25">
      <c r="A299" s="147">
        <v>291</v>
      </c>
      <c r="B299" s="143" t="s">
        <v>2234</v>
      </c>
      <c r="C299" s="146" t="s">
        <v>2159</v>
      </c>
    </row>
    <row r="300" spans="1:3" x14ac:dyDescent="0.25">
      <c r="A300" s="147">
        <v>292</v>
      </c>
      <c r="B300" s="143" t="s">
        <v>2234</v>
      </c>
      <c r="C300" s="146" t="s">
        <v>2159</v>
      </c>
    </row>
    <row r="301" spans="1:3" x14ac:dyDescent="0.25">
      <c r="A301" s="147">
        <v>297</v>
      </c>
      <c r="B301" s="143" t="s">
        <v>2234</v>
      </c>
      <c r="C301" s="146" t="s">
        <v>2159</v>
      </c>
    </row>
    <row r="302" spans="1:3" x14ac:dyDescent="0.25">
      <c r="A302" s="147">
        <v>298</v>
      </c>
      <c r="B302" s="143" t="s">
        <v>2234</v>
      </c>
      <c r="C302" s="146" t="s">
        <v>2159</v>
      </c>
    </row>
    <row r="303" spans="1:3" x14ac:dyDescent="0.25">
      <c r="A303" s="147">
        <v>299</v>
      </c>
      <c r="B303" s="143" t="s">
        <v>2234</v>
      </c>
      <c r="C303" s="146" t="s">
        <v>2159</v>
      </c>
    </row>
    <row r="304" spans="1:3" x14ac:dyDescent="0.25">
      <c r="A304" s="147">
        <v>300</v>
      </c>
      <c r="B304" s="143" t="s">
        <v>2235</v>
      </c>
      <c r="C304" s="146" t="s">
        <v>2179</v>
      </c>
    </row>
    <row r="305" spans="1:3" x14ac:dyDescent="0.25">
      <c r="A305" s="147">
        <v>301</v>
      </c>
      <c r="B305" s="143" t="s">
        <v>2236</v>
      </c>
      <c r="C305" s="146" t="s">
        <v>2179</v>
      </c>
    </row>
    <row r="306" spans="1:3" x14ac:dyDescent="0.25">
      <c r="A306" s="147">
        <v>302</v>
      </c>
      <c r="B306" s="143" t="s">
        <v>2237</v>
      </c>
      <c r="C306" s="146" t="s">
        <v>2179</v>
      </c>
    </row>
    <row r="307" spans="1:3" x14ac:dyDescent="0.25">
      <c r="A307" s="147">
        <v>303</v>
      </c>
      <c r="B307" s="143" t="s">
        <v>2234</v>
      </c>
      <c r="C307" s="146" t="s">
        <v>2159</v>
      </c>
    </row>
    <row r="308" spans="1:3" x14ac:dyDescent="0.25">
      <c r="A308" s="147">
        <v>304</v>
      </c>
      <c r="B308" s="143" t="s">
        <v>2234</v>
      </c>
      <c r="C308" s="146" t="s">
        <v>2159</v>
      </c>
    </row>
    <row r="309" spans="1:3" x14ac:dyDescent="0.25">
      <c r="A309" s="147">
        <v>305</v>
      </c>
      <c r="B309" s="143" t="s">
        <v>2238</v>
      </c>
      <c r="C309" s="146" t="s">
        <v>2179</v>
      </c>
    </row>
    <row r="310" spans="1:3" x14ac:dyDescent="0.25">
      <c r="A310" s="147">
        <v>306</v>
      </c>
      <c r="B310" s="143" t="s">
        <v>2238</v>
      </c>
      <c r="C310" s="146" t="s">
        <v>2179</v>
      </c>
    </row>
    <row r="311" spans="1:3" x14ac:dyDescent="0.25">
      <c r="A311" s="147">
        <v>307</v>
      </c>
      <c r="B311" s="143" t="s">
        <v>2238</v>
      </c>
      <c r="C311" s="146" t="s">
        <v>2179</v>
      </c>
    </row>
    <row r="312" spans="1:3" x14ac:dyDescent="0.25">
      <c r="A312" s="147">
        <v>308</v>
      </c>
      <c r="B312" s="143" t="s">
        <v>2238</v>
      </c>
      <c r="C312" s="146" t="s">
        <v>2179</v>
      </c>
    </row>
    <row r="313" spans="1:3" x14ac:dyDescent="0.25">
      <c r="A313" s="147">
        <v>309</v>
      </c>
      <c r="B313" s="143" t="s">
        <v>2239</v>
      </c>
      <c r="C313" s="146" t="s">
        <v>2179</v>
      </c>
    </row>
    <row r="314" spans="1:3" x14ac:dyDescent="0.25">
      <c r="A314" s="147">
        <v>310</v>
      </c>
      <c r="B314" s="143" t="s">
        <v>2240</v>
      </c>
      <c r="C314" s="146" t="s">
        <v>2179</v>
      </c>
    </row>
    <row r="315" spans="1:3" x14ac:dyDescent="0.25">
      <c r="A315" s="147">
        <v>312</v>
      </c>
      <c r="B315" s="143" t="s">
        <v>2241</v>
      </c>
      <c r="C315" s="146" t="s">
        <v>2179</v>
      </c>
    </row>
    <row r="316" spans="1:3" x14ac:dyDescent="0.25">
      <c r="A316" s="147">
        <v>313</v>
      </c>
      <c r="B316" s="143" t="s">
        <v>2242</v>
      </c>
      <c r="C316" s="146" t="s">
        <v>2159</v>
      </c>
    </row>
    <row r="317" spans="1:3" x14ac:dyDescent="0.25">
      <c r="A317" s="147">
        <v>314</v>
      </c>
      <c r="B317" s="143" t="s">
        <v>2243</v>
      </c>
      <c r="C317" s="146" t="s">
        <v>2159</v>
      </c>
    </row>
    <row r="318" spans="1:3" x14ac:dyDescent="0.25">
      <c r="A318" s="147">
        <v>315</v>
      </c>
      <c r="B318" s="143" t="s">
        <v>2244</v>
      </c>
      <c r="C318" s="146" t="s">
        <v>2159</v>
      </c>
    </row>
    <row r="319" spans="1:3" x14ac:dyDescent="0.25">
      <c r="A319" s="147">
        <v>316</v>
      </c>
      <c r="B319" s="143" t="s">
        <v>2245</v>
      </c>
      <c r="C319" s="146" t="s">
        <v>2179</v>
      </c>
    </row>
    <row r="320" spans="1:3" x14ac:dyDescent="0.25">
      <c r="A320" s="147">
        <v>317</v>
      </c>
      <c r="B320" s="143" t="s">
        <v>2245</v>
      </c>
      <c r="C320" s="146" t="s">
        <v>2179</v>
      </c>
    </row>
    <row r="321" spans="1:3" x14ac:dyDescent="0.25">
      <c r="A321" s="147">
        <v>318</v>
      </c>
      <c r="B321" s="143" t="s">
        <v>2245</v>
      </c>
      <c r="C321" s="146" t="s">
        <v>2179</v>
      </c>
    </row>
    <row r="322" spans="1:3" x14ac:dyDescent="0.25">
      <c r="A322" s="147">
        <v>319</v>
      </c>
      <c r="B322" s="143" t="s">
        <v>2246</v>
      </c>
      <c r="C322" s="146" t="s">
        <v>2179</v>
      </c>
    </row>
    <row r="323" spans="1:3" x14ac:dyDescent="0.25">
      <c r="A323" s="147">
        <v>320</v>
      </c>
      <c r="B323" s="143" t="s">
        <v>2245</v>
      </c>
      <c r="C323" s="146" t="s">
        <v>2179</v>
      </c>
    </row>
    <row r="324" spans="1:3" x14ac:dyDescent="0.25">
      <c r="A324" s="147">
        <v>321</v>
      </c>
      <c r="B324" s="143" t="s">
        <v>2245</v>
      </c>
      <c r="C324" s="146" t="s">
        <v>2179</v>
      </c>
    </row>
    <row r="325" spans="1:3" x14ac:dyDescent="0.25">
      <c r="A325" s="147">
        <v>322</v>
      </c>
      <c r="B325" s="143" t="s">
        <v>2245</v>
      </c>
      <c r="C325" s="146" t="s">
        <v>2179</v>
      </c>
    </row>
    <row r="326" spans="1:3" x14ac:dyDescent="0.25">
      <c r="A326" s="147">
        <v>323</v>
      </c>
      <c r="B326" s="143" t="s">
        <v>2245</v>
      </c>
      <c r="C326" s="146" t="s">
        <v>2179</v>
      </c>
    </row>
    <row r="327" spans="1:3" x14ac:dyDescent="0.25">
      <c r="A327" s="147">
        <v>324</v>
      </c>
      <c r="B327" s="143" t="s">
        <v>2247</v>
      </c>
      <c r="C327" s="146" t="s">
        <v>2179</v>
      </c>
    </row>
    <row r="328" spans="1:3" x14ac:dyDescent="0.25">
      <c r="A328" s="147">
        <v>325</v>
      </c>
      <c r="B328" s="143" t="s">
        <v>2248</v>
      </c>
      <c r="C328" s="146" t="s">
        <v>2179</v>
      </c>
    </row>
    <row r="329" spans="1:3" x14ac:dyDescent="0.25">
      <c r="A329" s="147">
        <v>326</v>
      </c>
      <c r="B329" s="143" t="s">
        <v>2248</v>
      </c>
      <c r="C329" s="146" t="s">
        <v>2179</v>
      </c>
    </row>
    <row r="330" spans="1:3" x14ac:dyDescent="0.25">
      <c r="A330" s="147">
        <v>327</v>
      </c>
      <c r="B330" s="143" t="s">
        <v>2248</v>
      </c>
      <c r="C330" s="146" t="s">
        <v>2179</v>
      </c>
    </row>
    <row r="331" spans="1:3" x14ac:dyDescent="0.25">
      <c r="A331" s="147">
        <v>328</v>
      </c>
      <c r="B331" s="143" t="s">
        <v>2248</v>
      </c>
      <c r="C331" s="146" t="s">
        <v>2179</v>
      </c>
    </row>
    <row r="332" spans="1:3" x14ac:dyDescent="0.25">
      <c r="A332" s="147">
        <v>329</v>
      </c>
      <c r="B332" s="143" t="s">
        <v>2248</v>
      </c>
      <c r="C332" s="146" t="s">
        <v>2179</v>
      </c>
    </row>
    <row r="333" spans="1:3" x14ac:dyDescent="0.25">
      <c r="A333" s="147">
        <v>330</v>
      </c>
      <c r="B333" s="143" t="s">
        <v>2248</v>
      </c>
      <c r="C333" s="146" t="s">
        <v>2179</v>
      </c>
    </row>
    <row r="334" spans="1:3" x14ac:dyDescent="0.25">
      <c r="A334" s="147">
        <v>331</v>
      </c>
      <c r="B334" s="143" t="s">
        <v>2248</v>
      </c>
      <c r="C334" s="146" t="s">
        <v>2179</v>
      </c>
    </row>
    <row r="335" spans="1:3" x14ac:dyDescent="0.25">
      <c r="A335" s="147">
        <v>332</v>
      </c>
      <c r="B335" s="143" t="s">
        <v>2248</v>
      </c>
      <c r="C335" s="146" t="s">
        <v>2159</v>
      </c>
    </row>
    <row r="336" spans="1:3" x14ac:dyDescent="0.25">
      <c r="A336" s="147">
        <v>334</v>
      </c>
      <c r="B336" s="143" t="s">
        <v>2249</v>
      </c>
      <c r="C336" s="146" t="s">
        <v>2179</v>
      </c>
    </row>
    <row r="337" spans="1:3" x14ac:dyDescent="0.25">
      <c r="A337" s="147">
        <v>335</v>
      </c>
      <c r="B337" s="143" t="s">
        <v>2250</v>
      </c>
      <c r="C337" s="146" t="s">
        <v>2179</v>
      </c>
    </row>
    <row r="338" spans="1:3" x14ac:dyDescent="0.25">
      <c r="A338" s="147">
        <v>336</v>
      </c>
      <c r="B338" s="143" t="s">
        <v>2251</v>
      </c>
      <c r="C338" s="146" t="s">
        <v>2159</v>
      </c>
    </row>
    <row r="339" spans="1:3" x14ac:dyDescent="0.25">
      <c r="A339" s="147">
        <v>337</v>
      </c>
      <c r="B339" s="143" t="s">
        <v>2251</v>
      </c>
      <c r="C339" s="146" t="s">
        <v>2159</v>
      </c>
    </row>
    <row r="340" spans="1:3" x14ac:dyDescent="0.25">
      <c r="A340" s="147">
        <v>338</v>
      </c>
      <c r="B340" s="143" t="s">
        <v>2252</v>
      </c>
      <c r="C340" s="146" t="s">
        <v>2179</v>
      </c>
    </row>
    <row r="341" spans="1:3" x14ac:dyDescent="0.25">
      <c r="A341" s="147">
        <v>339</v>
      </c>
      <c r="B341" s="143" t="s">
        <v>2253</v>
      </c>
      <c r="C341" s="146" t="s">
        <v>2159</v>
      </c>
    </row>
    <row r="342" spans="1:3" x14ac:dyDescent="0.25">
      <c r="A342" s="147">
        <v>340</v>
      </c>
      <c r="B342" s="143" t="s">
        <v>2253</v>
      </c>
      <c r="C342" s="146" t="s">
        <v>2159</v>
      </c>
    </row>
    <row r="343" spans="1:3" x14ac:dyDescent="0.25">
      <c r="A343" s="147">
        <v>341</v>
      </c>
      <c r="B343" s="143" t="s">
        <v>2253</v>
      </c>
      <c r="C343" s="146" t="s">
        <v>2159</v>
      </c>
    </row>
    <row r="344" spans="1:3" x14ac:dyDescent="0.25">
      <c r="A344" s="147">
        <v>342</v>
      </c>
      <c r="B344" s="143" t="s">
        <v>2254</v>
      </c>
      <c r="C344" s="146" t="s">
        <v>2179</v>
      </c>
    </row>
    <row r="345" spans="1:3" x14ac:dyDescent="0.25">
      <c r="A345" s="147">
        <v>343</v>
      </c>
      <c r="B345" s="143" t="s">
        <v>2255</v>
      </c>
      <c r="C345" s="146" t="s">
        <v>2179</v>
      </c>
    </row>
    <row r="346" spans="1:3" x14ac:dyDescent="0.25">
      <c r="A346" s="147">
        <v>344</v>
      </c>
      <c r="B346" s="143" t="s">
        <v>2256</v>
      </c>
      <c r="C346" s="146" t="s">
        <v>2179</v>
      </c>
    </row>
    <row r="347" spans="1:3" x14ac:dyDescent="0.25">
      <c r="A347" s="147">
        <v>344</v>
      </c>
      <c r="B347" s="143" t="s">
        <v>2256</v>
      </c>
      <c r="C347" s="146" t="s">
        <v>2159</v>
      </c>
    </row>
    <row r="348" spans="1:3" x14ac:dyDescent="0.25">
      <c r="A348" s="147">
        <v>345</v>
      </c>
      <c r="B348" s="143" t="s">
        <v>2257</v>
      </c>
      <c r="C348" s="146" t="s">
        <v>2179</v>
      </c>
    </row>
    <row r="349" spans="1:3" x14ac:dyDescent="0.25">
      <c r="A349" s="147">
        <v>346</v>
      </c>
      <c r="B349" s="143" t="s">
        <v>2258</v>
      </c>
      <c r="C349" s="146" t="s">
        <v>2159</v>
      </c>
    </row>
    <row r="350" spans="1:3" x14ac:dyDescent="0.25">
      <c r="A350" s="147">
        <v>347</v>
      </c>
      <c r="B350" s="143" t="s">
        <v>2259</v>
      </c>
      <c r="C350" s="146" t="s">
        <v>2159</v>
      </c>
    </row>
    <row r="351" spans="1:3" x14ac:dyDescent="0.25">
      <c r="A351" s="147">
        <v>348</v>
      </c>
      <c r="B351" s="143" t="s">
        <v>2259</v>
      </c>
      <c r="C351" s="146" t="s">
        <v>2159</v>
      </c>
    </row>
    <row r="352" spans="1:3" x14ac:dyDescent="0.25">
      <c r="A352" s="147">
        <v>349</v>
      </c>
      <c r="B352" s="143" t="s">
        <v>2205</v>
      </c>
      <c r="C352" s="146" t="s">
        <v>2179</v>
      </c>
    </row>
    <row r="353" spans="1:3" x14ac:dyDescent="0.25">
      <c r="A353" s="147">
        <v>350</v>
      </c>
      <c r="B353" s="143" t="s">
        <v>2260</v>
      </c>
      <c r="C353" s="146" t="s">
        <v>2159</v>
      </c>
    </row>
    <row r="354" spans="1:3" x14ac:dyDescent="0.25">
      <c r="A354" s="147">
        <v>351</v>
      </c>
      <c r="B354" s="143" t="s">
        <v>2261</v>
      </c>
      <c r="C354" s="146" t="s">
        <v>2179</v>
      </c>
    </row>
    <row r="355" spans="1:3" x14ac:dyDescent="0.25">
      <c r="A355" s="147">
        <v>352</v>
      </c>
      <c r="B355" s="143" t="s">
        <v>2262</v>
      </c>
      <c r="C355" s="146" t="s">
        <v>2179</v>
      </c>
    </row>
    <row r="356" spans="1:3" x14ac:dyDescent="0.25">
      <c r="A356" s="147">
        <v>353</v>
      </c>
      <c r="B356" s="143" t="s">
        <v>2263</v>
      </c>
      <c r="C356" s="146" t="s">
        <v>2179</v>
      </c>
    </row>
    <row r="357" spans="1:3" x14ac:dyDescent="0.25">
      <c r="A357" s="147">
        <v>354</v>
      </c>
      <c r="B357" s="143" t="s">
        <v>2180</v>
      </c>
      <c r="C357" s="146" t="s">
        <v>2159</v>
      </c>
    </row>
    <row r="358" spans="1:3" x14ac:dyDescent="0.25">
      <c r="A358" s="147">
        <v>355</v>
      </c>
      <c r="B358" s="143" t="s">
        <v>2264</v>
      </c>
      <c r="C358" s="146" t="s">
        <v>2179</v>
      </c>
    </row>
    <row r="359" spans="1:3" x14ac:dyDescent="0.25">
      <c r="A359" s="147">
        <v>357</v>
      </c>
      <c r="B359" s="143" t="s">
        <v>2265</v>
      </c>
      <c r="C359" s="146" t="s">
        <v>2159</v>
      </c>
    </row>
    <row r="360" spans="1:3" x14ac:dyDescent="0.25">
      <c r="A360" s="147">
        <v>358</v>
      </c>
      <c r="B360" s="143" t="s">
        <v>2265</v>
      </c>
      <c r="C360" s="146" t="s">
        <v>2159</v>
      </c>
    </row>
    <row r="361" spans="1:3" x14ac:dyDescent="0.25">
      <c r="A361" s="147">
        <v>359</v>
      </c>
      <c r="B361" s="143" t="s">
        <v>2265</v>
      </c>
      <c r="C361" s="146" t="s">
        <v>2159</v>
      </c>
    </row>
    <row r="362" spans="1:3" x14ac:dyDescent="0.25">
      <c r="A362" s="147">
        <v>360</v>
      </c>
      <c r="B362" s="143" t="s">
        <v>2265</v>
      </c>
      <c r="C362" s="146" t="s">
        <v>2159</v>
      </c>
    </row>
    <row r="363" spans="1:3" x14ac:dyDescent="0.25">
      <c r="A363" s="147">
        <v>361</v>
      </c>
      <c r="B363" s="143" t="s">
        <v>2265</v>
      </c>
      <c r="C363" s="146" t="s">
        <v>2159</v>
      </c>
    </row>
    <row r="364" spans="1:3" x14ac:dyDescent="0.25">
      <c r="A364" s="147">
        <v>362</v>
      </c>
      <c r="B364" s="143" t="s">
        <v>2265</v>
      </c>
      <c r="C364" s="146" t="s">
        <v>2159</v>
      </c>
    </row>
    <row r="365" spans="1:3" x14ac:dyDescent="0.25">
      <c r="A365" s="147">
        <v>363</v>
      </c>
      <c r="B365" s="143" t="s">
        <v>2265</v>
      </c>
      <c r="C365" s="146" t="s">
        <v>2159</v>
      </c>
    </row>
    <row r="366" spans="1:3" x14ac:dyDescent="0.25">
      <c r="A366" s="147">
        <v>364</v>
      </c>
      <c r="B366" s="143" t="s">
        <v>2265</v>
      </c>
      <c r="C366" s="146" t="s">
        <v>2159</v>
      </c>
    </row>
    <row r="367" spans="1:3" x14ac:dyDescent="0.25">
      <c r="A367" s="147">
        <v>365</v>
      </c>
      <c r="B367" s="143" t="s">
        <v>2265</v>
      </c>
      <c r="C367" s="146" t="s">
        <v>2159</v>
      </c>
    </row>
    <row r="368" spans="1:3" x14ac:dyDescent="0.25">
      <c r="A368" s="147">
        <v>366</v>
      </c>
      <c r="B368" s="143" t="s">
        <v>2265</v>
      </c>
      <c r="C368" s="146" t="s">
        <v>2159</v>
      </c>
    </row>
    <row r="369" spans="1:3" x14ac:dyDescent="0.25">
      <c r="A369" s="147">
        <v>367</v>
      </c>
      <c r="B369" s="143" t="s">
        <v>2265</v>
      </c>
      <c r="C369" s="146" t="s">
        <v>2159</v>
      </c>
    </row>
    <row r="370" spans="1:3" x14ac:dyDescent="0.25">
      <c r="A370" s="147">
        <v>368</v>
      </c>
      <c r="B370" s="143" t="s">
        <v>2265</v>
      </c>
      <c r="C370" s="146" t="s">
        <v>2159</v>
      </c>
    </row>
    <row r="371" spans="1:3" x14ac:dyDescent="0.25">
      <c r="A371" s="147">
        <v>369</v>
      </c>
      <c r="B371" s="143" t="s">
        <v>2265</v>
      </c>
      <c r="C371" s="146" t="s">
        <v>2159</v>
      </c>
    </row>
    <row r="372" spans="1:3" x14ac:dyDescent="0.25">
      <c r="A372" s="147">
        <v>370</v>
      </c>
      <c r="B372" s="143" t="s">
        <v>2265</v>
      </c>
      <c r="C372" s="146" t="s">
        <v>2159</v>
      </c>
    </row>
    <row r="373" spans="1:3" x14ac:dyDescent="0.25">
      <c r="A373" s="147">
        <v>371</v>
      </c>
      <c r="B373" s="143" t="s">
        <v>2265</v>
      </c>
      <c r="C373" s="146" t="s">
        <v>2159</v>
      </c>
    </row>
    <row r="374" spans="1:3" x14ac:dyDescent="0.25">
      <c r="A374" s="147">
        <v>372</v>
      </c>
      <c r="B374" s="143" t="s">
        <v>2245</v>
      </c>
      <c r="C374" s="146" t="s">
        <v>2179</v>
      </c>
    </row>
    <row r="375" spans="1:3" x14ac:dyDescent="0.25">
      <c r="A375" s="147">
        <v>373</v>
      </c>
      <c r="B375" s="143" t="s">
        <v>2193</v>
      </c>
      <c r="C375" s="146" t="s">
        <v>2179</v>
      </c>
    </row>
    <row r="376" spans="1:3" x14ac:dyDescent="0.25">
      <c r="A376" s="147">
        <v>374</v>
      </c>
      <c r="B376" s="143" t="s">
        <v>2193</v>
      </c>
      <c r="C376" s="146" t="s">
        <v>2179</v>
      </c>
    </row>
    <row r="377" spans="1:3" x14ac:dyDescent="0.25">
      <c r="A377" s="147">
        <v>375</v>
      </c>
      <c r="B377" s="143" t="s">
        <v>2193</v>
      </c>
      <c r="C377" s="146" t="s">
        <v>2179</v>
      </c>
    </row>
    <row r="378" spans="1:3" x14ac:dyDescent="0.25">
      <c r="A378" s="147">
        <v>376</v>
      </c>
      <c r="B378" s="143" t="s">
        <v>2193</v>
      </c>
      <c r="C378" s="146" t="s">
        <v>2179</v>
      </c>
    </row>
    <row r="379" spans="1:3" x14ac:dyDescent="0.25">
      <c r="A379" s="147">
        <v>377</v>
      </c>
      <c r="B379" s="143" t="s">
        <v>2193</v>
      </c>
      <c r="C379" s="146" t="s">
        <v>2179</v>
      </c>
    </row>
    <row r="380" spans="1:3" x14ac:dyDescent="0.25">
      <c r="A380" s="147">
        <v>378</v>
      </c>
      <c r="B380" s="143" t="s">
        <v>2193</v>
      </c>
      <c r="C380" s="146" t="s">
        <v>2179</v>
      </c>
    </row>
    <row r="381" spans="1:3" x14ac:dyDescent="0.25">
      <c r="A381" s="147">
        <v>380</v>
      </c>
      <c r="B381" s="143" t="s">
        <v>2193</v>
      </c>
      <c r="C381" s="146" t="s">
        <v>2179</v>
      </c>
    </row>
    <row r="382" spans="1:3" x14ac:dyDescent="0.25">
      <c r="A382" s="147">
        <v>381</v>
      </c>
      <c r="B382" s="143" t="s">
        <v>2193</v>
      </c>
      <c r="C382" s="146" t="s">
        <v>2179</v>
      </c>
    </row>
    <row r="383" spans="1:3" x14ac:dyDescent="0.25">
      <c r="A383" s="147">
        <v>382</v>
      </c>
      <c r="B383" s="143" t="s">
        <v>2193</v>
      </c>
      <c r="C383" s="146" t="s">
        <v>2179</v>
      </c>
    </row>
    <row r="384" spans="1:3" x14ac:dyDescent="0.25">
      <c r="A384" s="147">
        <v>384</v>
      </c>
      <c r="B384" s="143" t="s">
        <v>2205</v>
      </c>
      <c r="C384" s="146" t="s">
        <v>2179</v>
      </c>
    </row>
    <row r="385" spans="1:3" x14ac:dyDescent="0.25">
      <c r="A385" s="147">
        <v>385</v>
      </c>
      <c r="B385" s="143" t="s">
        <v>2193</v>
      </c>
      <c r="C385" s="146" t="s">
        <v>2159</v>
      </c>
    </row>
    <row r="386" spans="1:3" x14ac:dyDescent="0.25">
      <c r="A386" s="147">
        <v>386</v>
      </c>
      <c r="B386" s="143" t="s">
        <v>2172</v>
      </c>
      <c r="C386" s="146" t="s">
        <v>2159</v>
      </c>
    </row>
    <row r="387" spans="1:3" x14ac:dyDescent="0.25">
      <c r="A387" s="147">
        <v>387</v>
      </c>
      <c r="B387" s="143" t="s">
        <v>2198</v>
      </c>
      <c r="C387" s="146" t="s">
        <v>2159</v>
      </c>
    </row>
    <row r="388" spans="1:3" x14ac:dyDescent="0.25">
      <c r="A388" s="147">
        <v>388</v>
      </c>
      <c r="B388" s="143" t="s">
        <v>2193</v>
      </c>
      <c r="C388" s="146" t="s">
        <v>2159</v>
      </c>
    </row>
    <row r="389" spans="1:3" x14ac:dyDescent="0.25">
      <c r="A389" s="147">
        <v>389</v>
      </c>
      <c r="B389" s="143" t="s">
        <v>2184</v>
      </c>
      <c r="C389" s="146" t="s">
        <v>2159</v>
      </c>
    </row>
    <row r="390" spans="1:3" x14ac:dyDescent="0.25">
      <c r="A390" s="147">
        <v>390</v>
      </c>
      <c r="B390" s="143" t="s">
        <v>2193</v>
      </c>
      <c r="C390" s="146" t="s">
        <v>2179</v>
      </c>
    </row>
    <row r="391" spans="1:3" x14ac:dyDescent="0.25">
      <c r="A391" s="147">
        <v>391</v>
      </c>
      <c r="B391" s="143" t="s">
        <v>2266</v>
      </c>
      <c r="C391" s="146" t="s">
        <v>2159</v>
      </c>
    </row>
    <row r="392" spans="1:3" x14ac:dyDescent="0.25">
      <c r="A392" s="147">
        <v>392</v>
      </c>
      <c r="B392" s="143" t="s">
        <v>2267</v>
      </c>
      <c r="C392" s="146" t="s">
        <v>2179</v>
      </c>
    </row>
    <row r="393" spans="1:3" x14ac:dyDescent="0.25">
      <c r="A393" s="147">
        <v>393</v>
      </c>
      <c r="B393" s="143" t="s">
        <v>2268</v>
      </c>
      <c r="C393" s="146" t="s">
        <v>2179</v>
      </c>
    </row>
    <row r="394" spans="1:3" x14ac:dyDescent="0.25">
      <c r="A394" s="147">
        <v>394</v>
      </c>
      <c r="B394" s="143" t="s">
        <v>2224</v>
      </c>
      <c r="C394" s="146" t="s">
        <v>2179</v>
      </c>
    </row>
    <row r="395" spans="1:3" x14ac:dyDescent="0.25">
      <c r="A395" s="147">
        <v>395</v>
      </c>
      <c r="B395" s="143" t="s">
        <v>2269</v>
      </c>
      <c r="C395" s="146" t="s">
        <v>2179</v>
      </c>
    </row>
    <row r="396" spans="1:3" x14ac:dyDescent="0.25">
      <c r="A396" s="147">
        <v>396</v>
      </c>
      <c r="B396" s="143" t="s">
        <v>2203</v>
      </c>
      <c r="C396" s="146" t="s">
        <v>2179</v>
      </c>
    </row>
    <row r="397" spans="1:3" x14ac:dyDescent="0.25">
      <c r="A397" s="147">
        <v>397</v>
      </c>
      <c r="B397" s="143" t="s">
        <v>2270</v>
      </c>
      <c r="C397" s="146" t="s">
        <v>2179</v>
      </c>
    </row>
    <row r="398" spans="1:3" x14ac:dyDescent="0.25">
      <c r="A398" s="147">
        <v>398</v>
      </c>
      <c r="B398" s="143" t="s">
        <v>2271</v>
      </c>
      <c r="C398" s="146" t="s">
        <v>2179</v>
      </c>
    </row>
    <row r="399" spans="1:3" x14ac:dyDescent="0.25">
      <c r="A399" s="147">
        <v>399</v>
      </c>
      <c r="B399" s="143" t="s">
        <v>2272</v>
      </c>
      <c r="C399" s="146" t="s">
        <v>2159</v>
      </c>
    </row>
    <row r="400" spans="1:3" x14ac:dyDescent="0.25">
      <c r="A400" s="147">
        <v>400</v>
      </c>
      <c r="B400" s="143" t="s">
        <v>2223</v>
      </c>
      <c r="C400" s="146" t="s">
        <v>2179</v>
      </c>
    </row>
    <row r="401" spans="1:3" x14ac:dyDescent="0.25">
      <c r="A401" s="147">
        <v>401</v>
      </c>
      <c r="B401" s="143" t="s">
        <v>2273</v>
      </c>
      <c r="C401" s="146" t="s">
        <v>2159</v>
      </c>
    </row>
    <row r="402" spans="1:3" x14ac:dyDescent="0.25">
      <c r="A402" s="147">
        <v>403</v>
      </c>
      <c r="B402" s="143" t="s">
        <v>2178</v>
      </c>
      <c r="C402" s="146" t="s">
        <v>2179</v>
      </c>
    </row>
    <row r="403" spans="1:3" x14ac:dyDescent="0.25">
      <c r="A403" s="147">
        <v>404</v>
      </c>
      <c r="B403" s="143" t="s">
        <v>2274</v>
      </c>
      <c r="C403" s="146" t="s">
        <v>2179</v>
      </c>
    </row>
    <row r="404" spans="1:3" x14ac:dyDescent="0.25">
      <c r="A404" s="147">
        <v>405</v>
      </c>
      <c r="B404" s="143" t="s">
        <v>2275</v>
      </c>
      <c r="C404" s="146" t="s">
        <v>2159</v>
      </c>
    </row>
    <row r="405" spans="1:3" x14ac:dyDescent="0.25">
      <c r="A405" s="147">
        <v>406</v>
      </c>
      <c r="B405" s="143" t="s">
        <v>2276</v>
      </c>
      <c r="C405" s="146" t="s">
        <v>2159</v>
      </c>
    </row>
    <row r="406" spans="1:3" x14ac:dyDescent="0.25">
      <c r="A406" s="147">
        <v>407</v>
      </c>
      <c r="B406" s="143" t="s">
        <v>2277</v>
      </c>
      <c r="C406" s="146" t="s">
        <v>2159</v>
      </c>
    </row>
    <row r="407" spans="1:3" x14ac:dyDescent="0.25">
      <c r="A407" s="147">
        <v>408</v>
      </c>
      <c r="B407" s="143" t="s">
        <v>2278</v>
      </c>
      <c r="C407" s="146" t="s">
        <v>2159</v>
      </c>
    </row>
    <row r="408" spans="1:3" x14ac:dyDescent="0.25">
      <c r="A408" s="147">
        <v>409</v>
      </c>
      <c r="B408" s="143" t="s">
        <v>2279</v>
      </c>
      <c r="C408" s="146" t="s">
        <v>2159</v>
      </c>
    </row>
    <row r="409" spans="1:3" x14ac:dyDescent="0.25">
      <c r="A409" s="147">
        <v>410</v>
      </c>
      <c r="B409" s="143" t="s">
        <v>2280</v>
      </c>
      <c r="C409" s="146" t="s">
        <v>2159</v>
      </c>
    </row>
    <row r="410" spans="1:3" x14ac:dyDescent="0.25">
      <c r="A410" s="147">
        <v>411</v>
      </c>
      <c r="B410" s="143" t="s">
        <v>2281</v>
      </c>
      <c r="C410" s="146" t="s">
        <v>2159</v>
      </c>
    </row>
    <row r="411" spans="1:3" x14ac:dyDescent="0.25">
      <c r="A411" s="147">
        <v>412</v>
      </c>
      <c r="B411" s="143" t="s">
        <v>2282</v>
      </c>
      <c r="C411" s="146" t="s">
        <v>2159</v>
      </c>
    </row>
    <row r="412" spans="1:3" x14ac:dyDescent="0.25">
      <c r="A412" s="147">
        <v>413</v>
      </c>
      <c r="B412" s="143" t="s">
        <v>2283</v>
      </c>
      <c r="C412" s="146" t="s">
        <v>2159</v>
      </c>
    </row>
    <row r="413" spans="1:3" x14ac:dyDescent="0.25">
      <c r="A413" s="147">
        <v>414</v>
      </c>
      <c r="B413" s="143" t="s">
        <v>2284</v>
      </c>
      <c r="C413" s="146" t="s">
        <v>2159</v>
      </c>
    </row>
    <row r="414" spans="1:3" x14ac:dyDescent="0.25">
      <c r="A414" s="147">
        <v>415</v>
      </c>
      <c r="B414" s="143" t="s">
        <v>2285</v>
      </c>
      <c r="C414" s="146" t="s">
        <v>2159</v>
      </c>
    </row>
    <row r="415" spans="1:3" x14ac:dyDescent="0.25">
      <c r="A415" s="147">
        <v>416</v>
      </c>
      <c r="B415" s="143" t="s">
        <v>2286</v>
      </c>
      <c r="C415" s="146" t="s">
        <v>2159</v>
      </c>
    </row>
    <row r="416" spans="1:3" x14ac:dyDescent="0.25">
      <c r="A416" s="147">
        <v>417</v>
      </c>
      <c r="B416" s="143" t="s">
        <v>2287</v>
      </c>
      <c r="C416" s="146" t="s">
        <v>2159</v>
      </c>
    </row>
    <row r="417" spans="1:3" x14ac:dyDescent="0.25">
      <c r="A417" s="147">
        <v>418</v>
      </c>
      <c r="B417" s="143" t="s">
        <v>2288</v>
      </c>
      <c r="C417" s="146" t="s">
        <v>2159</v>
      </c>
    </row>
    <row r="418" spans="1:3" x14ac:dyDescent="0.25">
      <c r="A418" s="147">
        <v>419</v>
      </c>
      <c r="B418" s="143" t="s">
        <v>2289</v>
      </c>
      <c r="C418" s="146" t="s">
        <v>2159</v>
      </c>
    </row>
    <row r="419" spans="1:3" x14ac:dyDescent="0.25">
      <c r="A419" s="147">
        <v>420</v>
      </c>
      <c r="B419" s="143" t="s">
        <v>2290</v>
      </c>
      <c r="C419" s="146" t="s">
        <v>2159</v>
      </c>
    </row>
    <row r="420" spans="1:3" x14ac:dyDescent="0.25">
      <c r="A420" s="147">
        <v>421</v>
      </c>
      <c r="B420" s="143" t="s">
        <v>2291</v>
      </c>
      <c r="C420" s="146" t="s">
        <v>2159</v>
      </c>
    </row>
    <row r="421" spans="1:3" x14ac:dyDescent="0.25">
      <c r="A421" s="147">
        <v>422</v>
      </c>
      <c r="B421" s="143" t="s">
        <v>2292</v>
      </c>
      <c r="C421" s="146" t="s">
        <v>2159</v>
      </c>
    </row>
    <row r="422" spans="1:3" x14ac:dyDescent="0.25">
      <c r="A422" s="147">
        <v>423</v>
      </c>
      <c r="B422" s="143" t="s">
        <v>2293</v>
      </c>
      <c r="C422" s="146" t="s">
        <v>2159</v>
      </c>
    </row>
    <row r="423" spans="1:3" x14ac:dyDescent="0.25">
      <c r="A423" s="147">
        <v>424</v>
      </c>
      <c r="B423" s="143" t="s">
        <v>2294</v>
      </c>
      <c r="C423" s="146" t="s">
        <v>2159</v>
      </c>
    </row>
    <row r="424" spans="1:3" x14ac:dyDescent="0.25">
      <c r="A424" s="147">
        <v>425</v>
      </c>
      <c r="B424" s="143" t="s">
        <v>2295</v>
      </c>
      <c r="C424" s="146" t="s">
        <v>2179</v>
      </c>
    </row>
    <row r="425" spans="1:3" x14ac:dyDescent="0.25">
      <c r="A425" s="147">
        <v>426</v>
      </c>
      <c r="B425" s="143" t="s">
        <v>2205</v>
      </c>
      <c r="C425" s="146" t="s">
        <v>2179</v>
      </c>
    </row>
    <row r="426" spans="1:3" x14ac:dyDescent="0.25">
      <c r="A426" s="147">
        <v>427</v>
      </c>
      <c r="B426" s="143" t="s">
        <v>2296</v>
      </c>
      <c r="C426" s="146" t="s">
        <v>2179</v>
      </c>
    </row>
    <row r="427" spans="1:3" x14ac:dyDescent="0.25">
      <c r="A427" s="147">
        <v>428</v>
      </c>
      <c r="B427" s="143" t="s">
        <v>2297</v>
      </c>
      <c r="C427" s="146" t="s">
        <v>2298</v>
      </c>
    </row>
    <row r="428" spans="1:3" x14ac:dyDescent="0.25">
      <c r="A428" s="147">
        <v>429</v>
      </c>
      <c r="B428" s="143" t="s">
        <v>2299</v>
      </c>
      <c r="C428" s="146" t="s">
        <v>2298</v>
      </c>
    </row>
    <row r="429" spans="1:3" x14ac:dyDescent="0.25">
      <c r="A429" s="147">
        <v>430</v>
      </c>
      <c r="B429" s="143" t="s">
        <v>2300</v>
      </c>
      <c r="C429" s="146" t="s">
        <v>2298</v>
      </c>
    </row>
    <row r="430" spans="1:3" x14ac:dyDescent="0.25">
      <c r="A430" s="147">
        <v>431</v>
      </c>
      <c r="B430" s="143" t="s">
        <v>2301</v>
      </c>
      <c r="C430" s="146" t="s">
        <v>2298</v>
      </c>
    </row>
    <row r="431" spans="1:3" x14ac:dyDescent="0.25">
      <c r="A431" s="147">
        <v>432</v>
      </c>
      <c r="B431" s="143" t="s">
        <v>2205</v>
      </c>
      <c r="C431" s="146" t="s">
        <v>2179</v>
      </c>
    </row>
    <row r="432" spans="1:3" x14ac:dyDescent="0.25">
      <c r="A432" s="147">
        <v>434</v>
      </c>
      <c r="B432" s="143" t="s">
        <v>2302</v>
      </c>
      <c r="C432" s="146" t="s">
        <v>2159</v>
      </c>
    </row>
    <row r="433" spans="1:3" x14ac:dyDescent="0.25">
      <c r="A433" s="147">
        <v>435</v>
      </c>
      <c r="B433" s="143" t="s">
        <v>2303</v>
      </c>
      <c r="C433" s="146" t="s">
        <v>2179</v>
      </c>
    </row>
    <row r="434" spans="1:3" x14ac:dyDescent="0.25">
      <c r="A434" s="147">
        <v>436</v>
      </c>
      <c r="B434" s="143" t="s">
        <v>2304</v>
      </c>
      <c r="C434" s="146" t="s">
        <v>2179</v>
      </c>
    </row>
    <row r="435" spans="1:3" x14ac:dyDescent="0.25">
      <c r="A435" s="147">
        <v>437</v>
      </c>
      <c r="B435" s="143" t="s">
        <v>2305</v>
      </c>
      <c r="C435" s="146" t="s">
        <v>2179</v>
      </c>
    </row>
    <row r="436" spans="1:3" x14ac:dyDescent="0.25">
      <c r="A436" s="147">
        <v>439</v>
      </c>
      <c r="B436" s="143" t="s">
        <v>2306</v>
      </c>
      <c r="C436" s="146" t="s">
        <v>2179</v>
      </c>
    </row>
    <row r="437" spans="1:3" x14ac:dyDescent="0.25">
      <c r="A437" s="147">
        <v>440</v>
      </c>
      <c r="B437" s="143" t="s">
        <v>2307</v>
      </c>
      <c r="C437" s="146" t="s">
        <v>2179</v>
      </c>
    </row>
    <row r="438" spans="1:3" x14ac:dyDescent="0.25">
      <c r="A438" s="147">
        <v>441</v>
      </c>
      <c r="B438" s="143" t="s">
        <v>2209</v>
      </c>
      <c r="C438" s="146" t="s">
        <v>2179</v>
      </c>
    </row>
    <row r="439" spans="1:3" x14ac:dyDescent="0.25">
      <c r="A439" s="147">
        <v>442</v>
      </c>
      <c r="B439" s="143" t="s">
        <v>2205</v>
      </c>
      <c r="C439" s="146" t="s">
        <v>2159</v>
      </c>
    </row>
    <row r="440" spans="1:3" x14ac:dyDescent="0.25">
      <c r="A440" s="147">
        <v>443</v>
      </c>
      <c r="B440" s="143" t="s">
        <v>2245</v>
      </c>
      <c r="C440" s="146" t="s">
        <v>2179</v>
      </c>
    </row>
    <row r="441" spans="1:3" x14ac:dyDescent="0.25">
      <c r="A441" s="147">
        <v>444</v>
      </c>
      <c r="B441" s="143" t="s">
        <v>2248</v>
      </c>
      <c r="C441" s="146" t="s">
        <v>2179</v>
      </c>
    </row>
    <row r="442" spans="1:3" x14ac:dyDescent="0.25">
      <c r="A442" s="147">
        <v>444</v>
      </c>
      <c r="B442" s="143" t="s">
        <v>2248</v>
      </c>
      <c r="C442" s="146" t="s">
        <v>2159</v>
      </c>
    </row>
    <row r="443" spans="1:3" x14ac:dyDescent="0.25">
      <c r="A443" s="147">
        <v>445</v>
      </c>
      <c r="B443" s="143" t="s">
        <v>2308</v>
      </c>
      <c r="C443" s="146" t="s">
        <v>2179</v>
      </c>
    </row>
    <row r="444" spans="1:3" x14ac:dyDescent="0.25">
      <c r="A444" s="147">
        <v>446</v>
      </c>
      <c r="B444" s="143" t="s">
        <v>2308</v>
      </c>
      <c r="C444" s="146" t="s">
        <v>2179</v>
      </c>
    </row>
    <row r="445" spans="1:3" x14ac:dyDescent="0.25">
      <c r="A445" s="147">
        <v>447</v>
      </c>
      <c r="B445" s="143" t="s">
        <v>2219</v>
      </c>
      <c r="C445" s="146" t="s">
        <v>2179</v>
      </c>
    </row>
    <row r="446" spans="1:3" x14ac:dyDescent="0.25">
      <c r="A446" s="147">
        <v>448</v>
      </c>
      <c r="B446" s="143" t="s">
        <v>2219</v>
      </c>
      <c r="C446" s="146" t="s">
        <v>2179</v>
      </c>
    </row>
    <row r="447" spans="1:3" x14ac:dyDescent="0.25">
      <c r="A447" s="147">
        <v>449</v>
      </c>
      <c r="B447" s="143" t="s">
        <v>2219</v>
      </c>
      <c r="C447" s="146" t="s">
        <v>2179</v>
      </c>
    </row>
    <row r="448" spans="1:3" x14ac:dyDescent="0.25">
      <c r="A448" s="147">
        <v>450</v>
      </c>
      <c r="B448" s="143" t="s">
        <v>2219</v>
      </c>
      <c r="C448" s="146" t="s">
        <v>2179</v>
      </c>
    </row>
    <row r="449" spans="1:3" x14ac:dyDescent="0.25">
      <c r="A449" s="147">
        <v>451</v>
      </c>
      <c r="B449" s="143" t="s">
        <v>2219</v>
      </c>
      <c r="C449" s="146" t="s">
        <v>2179</v>
      </c>
    </row>
    <row r="450" spans="1:3" x14ac:dyDescent="0.25">
      <c r="A450" s="147">
        <v>452</v>
      </c>
      <c r="B450" s="143" t="s">
        <v>2219</v>
      </c>
      <c r="C450" s="146" t="s">
        <v>2179</v>
      </c>
    </row>
    <row r="451" spans="1:3" x14ac:dyDescent="0.25">
      <c r="A451" s="147">
        <v>453</v>
      </c>
      <c r="B451" s="143" t="s">
        <v>2219</v>
      </c>
      <c r="C451" s="146" t="s">
        <v>2179</v>
      </c>
    </row>
    <row r="452" spans="1:3" x14ac:dyDescent="0.25">
      <c r="A452" s="147">
        <v>454</v>
      </c>
      <c r="B452" s="143" t="s">
        <v>2219</v>
      </c>
      <c r="C452" s="146" t="s">
        <v>2179</v>
      </c>
    </row>
    <row r="453" spans="1:3" x14ac:dyDescent="0.25">
      <c r="A453" s="147">
        <v>455</v>
      </c>
      <c r="B453" s="143" t="s">
        <v>2219</v>
      </c>
      <c r="C453" s="146" t="s">
        <v>2179</v>
      </c>
    </row>
    <row r="454" spans="1:3" x14ac:dyDescent="0.25">
      <c r="A454" s="147">
        <v>456</v>
      </c>
      <c r="B454" s="143" t="s">
        <v>2219</v>
      </c>
      <c r="C454" s="146" t="s">
        <v>2179</v>
      </c>
    </row>
    <row r="455" spans="1:3" x14ac:dyDescent="0.25">
      <c r="A455" s="147">
        <v>459</v>
      </c>
      <c r="B455" s="143" t="s">
        <v>2219</v>
      </c>
      <c r="C455" s="146" t="s">
        <v>2179</v>
      </c>
    </row>
    <row r="456" spans="1:3" x14ac:dyDescent="0.25">
      <c r="A456" s="147">
        <v>460</v>
      </c>
      <c r="B456" s="143" t="s">
        <v>2309</v>
      </c>
      <c r="C456" s="146" t="s">
        <v>2159</v>
      </c>
    </row>
    <row r="457" spans="1:3" x14ac:dyDescent="0.25">
      <c r="A457" s="147">
        <v>461</v>
      </c>
      <c r="B457" s="143" t="s">
        <v>2309</v>
      </c>
      <c r="C457" s="146" t="s">
        <v>2159</v>
      </c>
    </row>
    <row r="458" spans="1:3" x14ac:dyDescent="0.25">
      <c r="A458" s="147">
        <v>462</v>
      </c>
      <c r="B458" s="143" t="s">
        <v>2310</v>
      </c>
      <c r="C458" s="146" t="s">
        <v>2159</v>
      </c>
    </row>
    <row r="459" spans="1:3" x14ac:dyDescent="0.25">
      <c r="A459" s="147">
        <v>463</v>
      </c>
      <c r="B459" s="143" t="s">
        <v>2311</v>
      </c>
      <c r="C459" s="146" t="s">
        <v>2159</v>
      </c>
    </row>
    <row r="460" spans="1:3" x14ac:dyDescent="0.25">
      <c r="A460" s="147">
        <v>464</v>
      </c>
      <c r="B460" s="143" t="s">
        <v>2312</v>
      </c>
      <c r="C460" s="146" t="s">
        <v>2179</v>
      </c>
    </row>
    <row r="461" spans="1:3" x14ac:dyDescent="0.25">
      <c r="A461" s="147">
        <v>465</v>
      </c>
      <c r="B461" s="143" t="s">
        <v>2313</v>
      </c>
      <c r="C461" s="146" t="s">
        <v>2179</v>
      </c>
    </row>
    <row r="462" spans="1:3" x14ac:dyDescent="0.25">
      <c r="A462" s="147">
        <v>466</v>
      </c>
      <c r="B462" s="143" t="s">
        <v>2314</v>
      </c>
      <c r="C462" s="146" t="s">
        <v>2179</v>
      </c>
    </row>
    <row r="463" spans="1:3" x14ac:dyDescent="0.25">
      <c r="A463" s="147">
        <v>467</v>
      </c>
      <c r="B463" s="143" t="s">
        <v>2314</v>
      </c>
      <c r="C463" s="146" t="s">
        <v>2179</v>
      </c>
    </row>
    <row r="464" spans="1:3" x14ac:dyDescent="0.25">
      <c r="A464" s="147">
        <v>468</v>
      </c>
      <c r="B464" s="143" t="s">
        <v>2314</v>
      </c>
      <c r="C464" s="146" t="s">
        <v>2179</v>
      </c>
    </row>
    <row r="465" spans="1:3" x14ac:dyDescent="0.25">
      <c r="A465" s="147">
        <v>469</v>
      </c>
      <c r="B465" s="143" t="s">
        <v>2314</v>
      </c>
      <c r="C465" s="146" t="s">
        <v>2179</v>
      </c>
    </row>
    <row r="466" spans="1:3" x14ac:dyDescent="0.25">
      <c r="A466" s="147">
        <v>470</v>
      </c>
      <c r="B466" s="143" t="s">
        <v>2314</v>
      </c>
      <c r="C466" s="146" t="s">
        <v>2179</v>
      </c>
    </row>
    <row r="467" spans="1:3" x14ac:dyDescent="0.25">
      <c r="A467" s="147">
        <v>473</v>
      </c>
      <c r="B467" s="143" t="s">
        <v>2315</v>
      </c>
      <c r="C467" s="146" t="s">
        <v>2179</v>
      </c>
    </row>
    <row r="468" spans="1:3" x14ac:dyDescent="0.25">
      <c r="A468" s="147">
        <v>474</v>
      </c>
      <c r="B468" s="143" t="s">
        <v>2316</v>
      </c>
      <c r="C468" s="146" t="s">
        <v>2159</v>
      </c>
    </row>
    <row r="469" spans="1:3" x14ac:dyDescent="0.25">
      <c r="A469" s="147">
        <v>475</v>
      </c>
      <c r="B469" s="143" t="s">
        <v>2317</v>
      </c>
      <c r="C469" s="146" t="s">
        <v>2179</v>
      </c>
    </row>
    <row r="470" spans="1:3" x14ac:dyDescent="0.25">
      <c r="A470" s="147">
        <v>476</v>
      </c>
      <c r="B470" s="143" t="s">
        <v>2318</v>
      </c>
      <c r="C470" s="146" t="s">
        <v>2159</v>
      </c>
    </row>
    <row r="471" spans="1:3" x14ac:dyDescent="0.25">
      <c r="A471" s="147">
        <v>477</v>
      </c>
      <c r="B471" s="143" t="s">
        <v>2318</v>
      </c>
      <c r="C471" s="146" t="s">
        <v>2159</v>
      </c>
    </row>
    <row r="472" spans="1:3" x14ac:dyDescent="0.25">
      <c r="A472" s="147">
        <v>478</v>
      </c>
      <c r="B472" s="143" t="s">
        <v>2248</v>
      </c>
      <c r="C472" s="146" t="s">
        <v>2179</v>
      </c>
    </row>
    <row r="473" spans="1:3" x14ac:dyDescent="0.25">
      <c r="A473" s="147">
        <v>479</v>
      </c>
      <c r="B473" s="143" t="s">
        <v>2306</v>
      </c>
      <c r="C473" s="146" t="s">
        <v>2179</v>
      </c>
    </row>
    <row r="474" spans="1:3" x14ac:dyDescent="0.25">
      <c r="A474" s="147">
        <v>480</v>
      </c>
      <c r="B474" s="143" t="s">
        <v>2306</v>
      </c>
      <c r="C474" s="146" t="s">
        <v>2179</v>
      </c>
    </row>
    <row r="475" spans="1:3" x14ac:dyDescent="0.25">
      <c r="A475" s="147">
        <v>481</v>
      </c>
      <c r="B475" s="143" t="s">
        <v>2306</v>
      </c>
      <c r="C475" s="146" t="s">
        <v>2179</v>
      </c>
    </row>
    <row r="476" spans="1:3" x14ac:dyDescent="0.25">
      <c r="A476" s="147">
        <v>482</v>
      </c>
      <c r="B476" s="143" t="s">
        <v>2319</v>
      </c>
      <c r="C476" s="146" t="s">
        <v>2320</v>
      </c>
    </row>
    <row r="477" spans="1:3" x14ac:dyDescent="0.25">
      <c r="A477" s="147">
        <v>483</v>
      </c>
      <c r="B477" s="143" t="s">
        <v>2321</v>
      </c>
      <c r="C477" s="146" t="s">
        <v>2320</v>
      </c>
    </row>
    <row r="478" spans="1:3" x14ac:dyDescent="0.25">
      <c r="A478" s="147">
        <v>484</v>
      </c>
      <c r="B478" s="143" t="s">
        <v>2322</v>
      </c>
      <c r="C478" s="146" t="s">
        <v>2320</v>
      </c>
    </row>
    <row r="479" spans="1:3" x14ac:dyDescent="0.25">
      <c r="A479" s="147">
        <v>485</v>
      </c>
      <c r="B479" s="143" t="s">
        <v>2323</v>
      </c>
      <c r="C479" s="146" t="s">
        <v>2320</v>
      </c>
    </row>
    <row r="480" spans="1:3" x14ac:dyDescent="0.25">
      <c r="A480" s="147">
        <v>486</v>
      </c>
      <c r="B480" s="143" t="s">
        <v>2324</v>
      </c>
      <c r="C480" s="146" t="s">
        <v>2320</v>
      </c>
    </row>
    <row r="481" spans="1:3" x14ac:dyDescent="0.25">
      <c r="A481" s="147">
        <v>487</v>
      </c>
      <c r="B481" s="143" t="s">
        <v>2325</v>
      </c>
      <c r="C481" s="146" t="s">
        <v>2320</v>
      </c>
    </row>
    <row r="482" spans="1:3" x14ac:dyDescent="0.25">
      <c r="A482" s="147">
        <v>488</v>
      </c>
      <c r="B482" s="143" t="s">
        <v>2326</v>
      </c>
      <c r="C482" s="146" t="s">
        <v>2320</v>
      </c>
    </row>
    <row r="483" spans="1:3" x14ac:dyDescent="0.25">
      <c r="A483" s="147">
        <v>489</v>
      </c>
      <c r="B483" s="143" t="s">
        <v>2327</v>
      </c>
      <c r="C483" s="146" t="s">
        <v>2320</v>
      </c>
    </row>
    <row r="484" spans="1:3" x14ac:dyDescent="0.25">
      <c r="A484" s="147">
        <v>490</v>
      </c>
      <c r="B484" s="143" t="s">
        <v>2328</v>
      </c>
      <c r="C484" s="146" t="s">
        <v>2320</v>
      </c>
    </row>
    <row r="485" spans="1:3" x14ac:dyDescent="0.25">
      <c r="A485" s="147">
        <v>491</v>
      </c>
      <c r="B485" s="143" t="s">
        <v>2329</v>
      </c>
      <c r="C485" s="146" t="s">
        <v>2320</v>
      </c>
    </row>
    <row r="486" spans="1:3" x14ac:dyDescent="0.25">
      <c r="A486" s="147">
        <v>492</v>
      </c>
      <c r="B486" s="143" t="s">
        <v>2330</v>
      </c>
      <c r="C486" s="146" t="s">
        <v>2320</v>
      </c>
    </row>
    <row r="487" spans="1:3" x14ac:dyDescent="0.25">
      <c r="A487" s="147">
        <v>493</v>
      </c>
      <c r="B487" s="143" t="s">
        <v>2331</v>
      </c>
      <c r="C487" s="146" t="s">
        <v>2320</v>
      </c>
    </row>
    <row r="488" spans="1:3" x14ac:dyDescent="0.25">
      <c r="A488" s="147">
        <v>494</v>
      </c>
      <c r="B488" s="143" t="s">
        <v>2332</v>
      </c>
      <c r="C488" s="146" t="s">
        <v>2320</v>
      </c>
    </row>
    <row r="489" spans="1:3" x14ac:dyDescent="0.25">
      <c r="A489" s="147">
        <v>495</v>
      </c>
      <c r="B489" s="143" t="s">
        <v>2333</v>
      </c>
      <c r="C489" s="146" t="s">
        <v>2320</v>
      </c>
    </row>
    <row r="490" spans="1:3" x14ac:dyDescent="0.25">
      <c r="A490" s="147">
        <v>496</v>
      </c>
      <c r="B490" s="143" t="s">
        <v>2334</v>
      </c>
      <c r="C490" s="146" t="s">
        <v>2320</v>
      </c>
    </row>
    <row r="491" spans="1:3" x14ac:dyDescent="0.25">
      <c r="A491" s="147">
        <v>497</v>
      </c>
      <c r="B491" s="143" t="s">
        <v>2335</v>
      </c>
      <c r="C491" s="146" t="s">
        <v>2320</v>
      </c>
    </row>
    <row r="492" spans="1:3" x14ac:dyDescent="0.25">
      <c r="A492" s="147">
        <v>498</v>
      </c>
      <c r="B492" s="143" t="s">
        <v>2336</v>
      </c>
      <c r="C492" s="146" t="s">
        <v>2320</v>
      </c>
    </row>
    <row r="493" spans="1:3" x14ac:dyDescent="0.25">
      <c r="A493" s="147">
        <v>701</v>
      </c>
      <c r="B493" s="143" t="s">
        <v>2337</v>
      </c>
      <c r="C493" s="146" t="s">
        <v>2159</v>
      </c>
    </row>
    <row r="494" spans="1:3" x14ac:dyDescent="0.25">
      <c r="A494" s="147">
        <v>702</v>
      </c>
      <c r="B494" s="143" t="s">
        <v>2337</v>
      </c>
      <c r="C494" s="146" t="s">
        <v>2159</v>
      </c>
    </row>
    <row r="495" spans="1:3" x14ac:dyDescent="0.25">
      <c r="A495" s="147">
        <v>703</v>
      </c>
      <c r="B495" s="143" t="s">
        <v>2271</v>
      </c>
      <c r="C495" s="146" t="s">
        <v>2159</v>
      </c>
    </row>
    <row r="496" spans="1:3" x14ac:dyDescent="0.25">
      <c r="A496" s="147">
        <v>704</v>
      </c>
      <c r="B496" s="143" t="s">
        <v>2271</v>
      </c>
      <c r="C496" s="146" t="s">
        <v>2159</v>
      </c>
    </row>
    <row r="497" spans="1:3" x14ac:dyDescent="0.25">
      <c r="A497" s="147">
        <v>705</v>
      </c>
      <c r="B497" s="143" t="s">
        <v>2271</v>
      </c>
      <c r="C497" s="146" t="s">
        <v>2159</v>
      </c>
    </row>
    <row r="498" spans="1:3" x14ac:dyDescent="0.25">
      <c r="A498" s="147">
        <v>706</v>
      </c>
      <c r="B498" s="143" t="s">
        <v>2271</v>
      </c>
      <c r="C498" s="146" t="s">
        <v>2159</v>
      </c>
    </row>
    <row r="499" spans="1:3" x14ac:dyDescent="0.25">
      <c r="A499" s="147">
        <v>707</v>
      </c>
      <c r="B499" s="143" t="s">
        <v>2271</v>
      </c>
      <c r="C499" s="146" t="s">
        <v>2159</v>
      </c>
    </row>
    <row r="500" spans="1:3" x14ac:dyDescent="0.25">
      <c r="A500" s="147">
        <v>708</v>
      </c>
      <c r="B500" s="143" t="s">
        <v>2271</v>
      </c>
      <c r="C500" s="146" t="s">
        <v>2159</v>
      </c>
    </row>
    <row r="501" spans="1:3" x14ac:dyDescent="0.25">
      <c r="A501" s="147">
        <v>709</v>
      </c>
      <c r="B501" s="143" t="s">
        <v>2271</v>
      </c>
      <c r="C501" s="146" t="s">
        <v>2159</v>
      </c>
    </row>
    <row r="502" spans="1:3" x14ac:dyDescent="0.25">
      <c r="A502" s="147">
        <v>710</v>
      </c>
      <c r="B502" s="143" t="s">
        <v>2271</v>
      </c>
      <c r="C502" s="146" t="s">
        <v>2159</v>
      </c>
    </row>
    <row r="503" spans="1:3" x14ac:dyDescent="0.25">
      <c r="A503" s="147">
        <v>711</v>
      </c>
      <c r="B503" s="143" t="s">
        <v>2271</v>
      </c>
      <c r="C503" s="146" t="s">
        <v>2159</v>
      </c>
    </row>
    <row r="504" spans="1:3" x14ac:dyDescent="0.25">
      <c r="A504" s="147">
        <v>712</v>
      </c>
      <c r="B504" s="143" t="s">
        <v>2338</v>
      </c>
      <c r="C504" s="146" t="s">
        <v>2159</v>
      </c>
    </row>
    <row r="505" spans="1:3" x14ac:dyDescent="0.25">
      <c r="A505" s="147">
        <v>713</v>
      </c>
      <c r="B505" s="143" t="s">
        <v>2338</v>
      </c>
      <c r="C505" s="146" t="s">
        <v>2159</v>
      </c>
    </row>
    <row r="506" spans="1:3" x14ac:dyDescent="0.25">
      <c r="A506" s="147">
        <v>714</v>
      </c>
      <c r="B506" s="143" t="s">
        <v>2338</v>
      </c>
      <c r="C506" s="146" t="s">
        <v>2159</v>
      </c>
    </row>
    <row r="507" spans="1:3" x14ac:dyDescent="0.25">
      <c r="A507" s="147">
        <v>715</v>
      </c>
      <c r="B507" s="143" t="s">
        <v>2338</v>
      </c>
      <c r="C507" s="146" t="s">
        <v>2159</v>
      </c>
    </row>
    <row r="508" spans="1:3" x14ac:dyDescent="0.25">
      <c r="A508" s="147">
        <v>716</v>
      </c>
      <c r="B508" s="143" t="s">
        <v>2339</v>
      </c>
      <c r="C508" s="146" t="s">
        <v>2159</v>
      </c>
    </row>
    <row r="509" spans="1:3" x14ac:dyDescent="0.25">
      <c r="A509" s="147">
        <v>717</v>
      </c>
      <c r="B509" s="143" t="s">
        <v>2339</v>
      </c>
      <c r="C509" s="146" t="s">
        <v>2159</v>
      </c>
    </row>
    <row r="510" spans="1:3" x14ac:dyDescent="0.25">
      <c r="A510" s="147">
        <v>718</v>
      </c>
      <c r="B510" s="143" t="s">
        <v>2340</v>
      </c>
      <c r="C510" s="146" t="s">
        <v>2159</v>
      </c>
    </row>
    <row r="511" spans="1:3" x14ac:dyDescent="0.25">
      <c r="A511" s="147">
        <v>719</v>
      </c>
      <c r="B511" s="143" t="s">
        <v>2340</v>
      </c>
      <c r="C511" s="146" t="s">
        <v>2159</v>
      </c>
    </row>
    <row r="512" spans="1:3" x14ac:dyDescent="0.25">
      <c r="A512" s="147">
        <v>720</v>
      </c>
      <c r="B512" s="143" t="s">
        <v>2206</v>
      </c>
      <c r="C512" s="146" t="s">
        <v>2179</v>
      </c>
    </row>
    <row r="513" spans="1:3" x14ac:dyDescent="0.25">
      <c r="A513" s="147">
        <v>721</v>
      </c>
      <c r="B513" s="143" t="s">
        <v>2341</v>
      </c>
      <c r="C513" s="146" t="s">
        <v>2179</v>
      </c>
    </row>
    <row r="514" spans="1:3" x14ac:dyDescent="0.25">
      <c r="A514" s="147">
        <v>722</v>
      </c>
      <c r="B514" s="143" t="s">
        <v>2341</v>
      </c>
      <c r="C514" s="146" t="s">
        <v>2179</v>
      </c>
    </row>
    <row r="515" spans="1:3" x14ac:dyDescent="0.25">
      <c r="A515" s="147">
        <v>723</v>
      </c>
      <c r="B515" s="143" t="s">
        <v>2341</v>
      </c>
      <c r="C515" s="146" t="s">
        <v>2179</v>
      </c>
    </row>
    <row r="516" spans="1:3" x14ac:dyDescent="0.25">
      <c r="A516" s="147">
        <v>724</v>
      </c>
      <c r="B516" s="143" t="s">
        <v>2341</v>
      </c>
      <c r="C516" s="146" t="s">
        <v>2179</v>
      </c>
    </row>
    <row r="517" spans="1:3" x14ac:dyDescent="0.25">
      <c r="A517" s="147">
        <v>725</v>
      </c>
      <c r="B517" s="143" t="s">
        <v>2341</v>
      </c>
      <c r="C517" s="146" t="s">
        <v>2179</v>
      </c>
    </row>
    <row r="518" spans="1:3" x14ac:dyDescent="0.25">
      <c r="A518" s="147">
        <v>726</v>
      </c>
      <c r="B518" s="143" t="s">
        <v>2341</v>
      </c>
      <c r="C518" s="146" t="s">
        <v>2179</v>
      </c>
    </row>
    <row r="519" spans="1:3" x14ac:dyDescent="0.25">
      <c r="A519" s="147">
        <v>727</v>
      </c>
      <c r="B519" s="143" t="s">
        <v>2341</v>
      </c>
      <c r="C519" s="146" t="s">
        <v>2179</v>
      </c>
    </row>
    <row r="520" spans="1:3" x14ac:dyDescent="0.25">
      <c r="A520" s="147">
        <v>728</v>
      </c>
      <c r="B520" s="143" t="s">
        <v>2342</v>
      </c>
      <c r="C520" s="146" t="s">
        <v>2179</v>
      </c>
    </row>
    <row r="521" spans="1:3" x14ac:dyDescent="0.25">
      <c r="A521" s="147">
        <v>729</v>
      </c>
      <c r="B521" s="143" t="s">
        <v>2341</v>
      </c>
      <c r="C521" s="146" t="s">
        <v>2179</v>
      </c>
    </row>
    <row r="522" spans="1:3" x14ac:dyDescent="0.25">
      <c r="A522" s="147">
        <v>730</v>
      </c>
      <c r="B522" s="143" t="s">
        <v>2342</v>
      </c>
      <c r="C522" s="146" t="s">
        <v>2179</v>
      </c>
    </row>
    <row r="523" spans="1:3" x14ac:dyDescent="0.25">
      <c r="A523" s="147">
        <v>731</v>
      </c>
      <c r="B523" s="143" t="s">
        <v>2341</v>
      </c>
      <c r="C523" s="146" t="s">
        <v>2179</v>
      </c>
    </row>
    <row r="524" spans="1:3" x14ac:dyDescent="0.25">
      <c r="A524" s="147">
        <v>732</v>
      </c>
      <c r="B524" s="143" t="s">
        <v>2342</v>
      </c>
      <c r="C524" s="146" t="s">
        <v>2179</v>
      </c>
    </row>
    <row r="525" spans="1:3" x14ac:dyDescent="0.25">
      <c r="A525" s="147">
        <v>733</v>
      </c>
      <c r="B525" s="143" t="s">
        <v>2341</v>
      </c>
      <c r="C525" s="146" t="s">
        <v>2179</v>
      </c>
    </row>
    <row r="526" spans="1:3" x14ac:dyDescent="0.25">
      <c r="A526" s="147">
        <v>734</v>
      </c>
      <c r="B526" s="143" t="s">
        <v>2342</v>
      </c>
      <c r="C526" s="146" t="s">
        <v>2179</v>
      </c>
    </row>
    <row r="527" spans="1:3" x14ac:dyDescent="0.25">
      <c r="A527" s="147">
        <v>735</v>
      </c>
      <c r="B527" s="143" t="s">
        <v>2341</v>
      </c>
      <c r="C527" s="146" t="s">
        <v>2179</v>
      </c>
    </row>
    <row r="528" spans="1:3" x14ac:dyDescent="0.25">
      <c r="A528" s="147">
        <v>736</v>
      </c>
      <c r="B528" s="143" t="s">
        <v>2342</v>
      </c>
      <c r="C528" s="146" t="s">
        <v>2179</v>
      </c>
    </row>
    <row r="529" spans="1:3" x14ac:dyDescent="0.25">
      <c r="A529" s="147">
        <v>737</v>
      </c>
      <c r="B529" s="143" t="s">
        <v>2341</v>
      </c>
      <c r="C529" s="146" t="s">
        <v>2179</v>
      </c>
    </row>
    <row r="530" spans="1:3" x14ac:dyDescent="0.25">
      <c r="A530" s="147">
        <v>738</v>
      </c>
      <c r="B530" s="143" t="s">
        <v>2342</v>
      </c>
      <c r="C530" s="146" t="s">
        <v>2179</v>
      </c>
    </row>
    <row r="531" spans="1:3" x14ac:dyDescent="0.25">
      <c r="A531" s="147">
        <v>739</v>
      </c>
      <c r="B531" s="143" t="s">
        <v>2341</v>
      </c>
      <c r="C531" s="146" t="s">
        <v>2179</v>
      </c>
    </row>
    <row r="532" spans="1:3" x14ac:dyDescent="0.25">
      <c r="A532" s="147">
        <v>740</v>
      </c>
      <c r="B532" s="143" t="s">
        <v>2342</v>
      </c>
      <c r="C532" s="146" t="s">
        <v>2179</v>
      </c>
    </row>
    <row r="533" spans="1:3" x14ac:dyDescent="0.25">
      <c r="A533" s="147">
        <v>741</v>
      </c>
      <c r="B533" s="143" t="s">
        <v>2341</v>
      </c>
      <c r="C533" s="146" t="s">
        <v>2179</v>
      </c>
    </row>
    <row r="534" spans="1:3" x14ac:dyDescent="0.25">
      <c r="A534" s="147">
        <v>742</v>
      </c>
      <c r="B534" s="143" t="s">
        <v>2342</v>
      </c>
      <c r="C534" s="146" t="s">
        <v>2179</v>
      </c>
    </row>
    <row r="535" spans="1:3" x14ac:dyDescent="0.25">
      <c r="A535" s="147">
        <v>743</v>
      </c>
      <c r="B535" s="143" t="s">
        <v>2341</v>
      </c>
      <c r="C535" s="146" t="s">
        <v>2179</v>
      </c>
    </row>
    <row r="536" spans="1:3" x14ac:dyDescent="0.25">
      <c r="A536" s="147">
        <v>744</v>
      </c>
      <c r="B536" s="143" t="s">
        <v>2342</v>
      </c>
      <c r="C536" s="146" t="s">
        <v>2179</v>
      </c>
    </row>
    <row r="537" spans="1:3" x14ac:dyDescent="0.25">
      <c r="A537" s="147">
        <v>745</v>
      </c>
      <c r="B537" s="143" t="s">
        <v>2341</v>
      </c>
      <c r="C537" s="146" t="s">
        <v>2179</v>
      </c>
    </row>
    <row r="538" spans="1:3" x14ac:dyDescent="0.25">
      <c r="A538" s="147">
        <v>746</v>
      </c>
      <c r="B538" s="143" t="s">
        <v>2342</v>
      </c>
      <c r="C538" s="146" t="s">
        <v>2179</v>
      </c>
    </row>
    <row r="539" spans="1:3" x14ac:dyDescent="0.25">
      <c r="A539" s="147">
        <v>747</v>
      </c>
      <c r="B539" s="143" t="s">
        <v>2341</v>
      </c>
      <c r="C539" s="146" t="s">
        <v>2179</v>
      </c>
    </row>
    <row r="540" spans="1:3" x14ac:dyDescent="0.25">
      <c r="A540" s="147">
        <v>748</v>
      </c>
      <c r="B540" s="143" t="s">
        <v>2341</v>
      </c>
      <c r="C540" s="146" t="s">
        <v>2179</v>
      </c>
    </row>
    <row r="541" spans="1:3" x14ac:dyDescent="0.25">
      <c r="A541" s="147">
        <v>749</v>
      </c>
      <c r="B541" s="143" t="s">
        <v>2342</v>
      </c>
      <c r="C541" s="146" t="s">
        <v>2179</v>
      </c>
    </row>
    <row r="542" spans="1:3" x14ac:dyDescent="0.25">
      <c r="A542" s="147">
        <v>752</v>
      </c>
      <c r="B542" s="143" t="s">
        <v>2341</v>
      </c>
      <c r="C542" s="146" t="s">
        <v>2179</v>
      </c>
    </row>
    <row r="543" spans="1:3" x14ac:dyDescent="0.25">
      <c r="A543" s="147">
        <v>753</v>
      </c>
      <c r="B543" s="143" t="s">
        <v>2343</v>
      </c>
      <c r="C543" s="146" t="s">
        <v>2179</v>
      </c>
    </row>
    <row r="544" spans="1:3" x14ac:dyDescent="0.25">
      <c r="A544" s="147">
        <v>754</v>
      </c>
      <c r="B544" s="143" t="s">
        <v>2341</v>
      </c>
      <c r="C544" s="146" t="s">
        <v>2179</v>
      </c>
    </row>
    <row r="545" spans="1:3" x14ac:dyDescent="0.25">
      <c r="A545" s="147">
        <v>755</v>
      </c>
      <c r="B545" s="143" t="s">
        <v>2343</v>
      </c>
      <c r="C545" s="146" t="s">
        <v>2179</v>
      </c>
    </row>
    <row r="546" spans="1:3" x14ac:dyDescent="0.25">
      <c r="A546" s="147">
        <v>756</v>
      </c>
      <c r="B546" s="143" t="s">
        <v>2341</v>
      </c>
      <c r="C546" s="146" t="s">
        <v>2179</v>
      </c>
    </row>
    <row r="547" spans="1:3" x14ac:dyDescent="0.25">
      <c r="A547" s="147">
        <v>757</v>
      </c>
      <c r="B547" s="143" t="s">
        <v>2343</v>
      </c>
      <c r="C547" s="146" t="s">
        <v>2179</v>
      </c>
    </row>
    <row r="548" spans="1:3" x14ac:dyDescent="0.25">
      <c r="A548" s="147">
        <v>758</v>
      </c>
      <c r="B548" s="143" t="s">
        <v>2341</v>
      </c>
      <c r="C548" s="146" t="s">
        <v>2179</v>
      </c>
    </row>
    <row r="549" spans="1:3" x14ac:dyDescent="0.25">
      <c r="A549" s="147">
        <v>759</v>
      </c>
      <c r="B549" s="143" t="s">
        <v>2343</v>
      </c>
      <c r="C549" s="146" t="s">
        <v>2179</v>
      </c>
    </row>
    <row r="550" spans="1:3" x14ac:dyDescent="0.25">
      <c r="A550" s="147">
        <v>760</v>
      </c>
      <c r="B550" s="143" t="s">
        <v>2341</v>
      </c>
      <c r="C550" s="146" t="s">
        <v>2179</v>
      </c>
    </row>
    <row r="551" spans="1:3" x14ac:dyDescent="0.25">
      <c r="A551" s="147">
        <v>761</v>
      </c>
      <c r="B551" s="143" t="s">
        <v>2343</v>
      </c>
      <c r="C551" s="146" t="s">
        <v>2179</v>
      </c>
    </row>
    <row r="552" spans="1:3" x14ac:dyDescent="0.25">
      <c r="A552" s="147">
        <v>762</v>
      </c>
      <c r="B552" s="143" t="s">
        <v>2341</v>
      </c>
      <c r="C552" s="146" t="s">
        <v>2179</v>
      </c>
    </row>
    <row r="553" spans="1:3" x14ac:dyDescent="0.25">
      <c r="A553" s="147">
        <v>763</v>
      </c>
      <c r="B553" s="143" t="s">
        <v>2343</v>
      </c>
      <c r="C553" s="146" t="s">
        <v>2179</v>
      </c>
    </row>
    <row r="554" spans="1:3" x14ac:dyDescent="0.25">
      <c r="A554" s="147">
        <v>764</v>
      </c>
      <c r="B554" s="143" t="s">
        <v>2341</v>
      </c>
      <c r="C554" s="146" t="s">
        <v>2179</v>
      </c>
    </row>
    <row r="555" spans="1:3" x14ac:dyDescent="0.25">
      <c r="A555" s="147">
        <v>765</v>
      </c>
      <c r="B555" s="143" t="s">
        <v>2343</v>
      </c>
      <c r="C555" s="146" t="s">
        <v>2179</v>
      </c>
    </row>
    <row r="556" spans="1:3" x14ac:dyDescent="0.25">
      <c r="A556" s="147">
        <v>766</v>
      </c>
      <c r="B556" s="143" t="s">
        <v>2341</v>
      </c>
      <c r="C556" s="146" t="s">
        <v>2179</v>
      </c>
    </row>
    <row r="557" spans="1:3" x14ac:dyDescent="0.25">
      <c r="A557" s="147">
        <v>767</v>
      </c>
      <c r="B557" s="143" t="s">
        <v>2343</v>
      </c>
      <c r="C557" s="146" t="s">
        <v>2179</v>
      </c>
    </row>
    <row r="558" spans="1:3" x14ac:dyDescent="0.25">
      <c r="A558" s="147">
        <v>768</v>
      </c>
      <c r="B558" s="143" t="s">
        <v>2341</v>
      </c>
      <c r="C558" s="146" t="s">
        <v>2179</v>
      </c>
    </row>
    <row r="559" spans="1:3" x14ac:dyDescent="0.25">
      <c r="A559" s="147">
        <v>769</v>
      </c>
      <c r="B559" s="143" t="s">
        <v>2343</v>
      </c>
      <c r="C559" s="146" t="s">
        <v>2179</v>
      </c>
    </row>
    <row r="560" spans="1:3" x14ac:dyDescent="0.25">
      <c r="A560" s="147">
        <v>770</v>
      </c>
      <c r="B560" s="143" t="s">
        <v>2344</v>
      </c>
      <c r="C560" s="146" t="s">
        <v>2179</v>
      </c>
    </row>
    <row r="561" spans="1:3" x14ac:dyDescent="0.25">
      <c r="A561" s="147">
        <v>775</v>
      </c>
      <c r="B561" s="143" t="s">
        <v>2345</v>
      </c>
      <c r="C561" s="146" t="s">
        <v>2179</v>
      </c>
    </row>
    <row r="562" spans="1:3" x14ac:dyDescent="0.25">
      <c r="A562" s="147">
        <v>776</v>
      </c>
      <c r="B562" s="143" t="s">
        <v>2345</v>
      </c>
      <c r="C562" s="146" t="s">
        <v>2179</v>
      </c>
    </row>
    <row r="563" spans="1:3" x14ac:dyDescent="0.25">
      <c r="A563" s="147">
        <v>781</v>
      </c>
      <c r="B563" s="143" t="s">
        <v>2341</v>
      </c>
      <c r="C563" s="146" t="s">
        <v>2159</v>
      </c>
    </row>
    <row r="564" spans="1:3" x14ac:dyDescent="0.25">
      <c r="A564" s="147">
        <v>782</v>
      </c>
      <c r="B564" s="143" t="s">
        <v>2341</v>
      </c>
      <c r="C564" s="146" t="s">
        <v>2179</v>
      </c>
    </row>
    <row r="565" spans="1:3" x14ac:dyDescent="0.25">
      <c r="A565" s="147">
        <v>783</v>
      </c>
      <c r="B565" s="143" t="s">
        <v>2341</v>
      </c>
      <c r="C565" s="146" t="s">
        <v>2179</v>
      </c>
    </row>
    <row r="566" spans="1:3" x14ac:dyDescent="0.25">
      <c r="A566" s="147">
        <v>784</v>
      </c>
      <c r="B566" s="143" t="s">
        <v>2341</v>
      </c>
      <c r="C566" s="146" t="s">
        <v>2179</v>
      </c>
    </row>
    <row r="567" spans="1:3" x14ac:dyDescent="0.25">
      <c r="A567" s="147">
        <v>785</v>
      </c>
      <c r="B567" s="143" t="s">
        <v>2341</v>
      </c>
      <c r="C567" s="146" t="s">
        <v>2179</v>
      </c>
    </row>
    <row r="568" spans="1:3" x14ac:dyDescent="0.25">
      <c r="A568" s="147">
        <v>786</v>
      </c>
      <c r="B568" s="143" t="s">
        <v>2341</v>
      </c>
      <c r="C568" s="146" t="s">
        <v>2179</v>
      </c>
    </row>
    <row r="569" spans="1:3" x14ac:dyDescent="0.25">
      <c r="A569" s="147">
        <v>787</v>
      </c>
      <c r="B569" s="143" t="s">
        <v>2346</v>
      </c>
      <c r="C569" s="146" t="s">
        <v>2179</v>
      </c>
    </row>
    <row r="570" spans="1:3" x14ac:dyDescent="0.25">
      <c r="A570" s="147">
        <v>788</v>
      </c>
      <c r="B570" s="143" t="s">
        <v>2347</v>
      </c>
      <c r="C570" s="146" t="s">
        <v>2179</v>
      </c>
    </row>
    <row r="571" spans="1:3" x14ac:dyDescent="0.25">
      <c r="A571" s="147">
        <v>789</v>
      </c>
      <c r="B571" s="143" t="s">
        <v>2348</v>
      </c>
      <c r="C571" s="146" t="s">
        <v>2179</v>
      </c>
    </row>
    <row r="572" spans="1:3" x14ac:dyDescent="0.25">
      <c r="A572" s="147">
        <v>790</v>
      </c>
      <c r="B572" s="143" t="s">
        <v>2349</v>
      </c>
      <c r="C572" s="146" t="s">
        <v>2179</v>
      </c>
    </row>
    <row r="573" spans="1:3" x14ac:dyDescent="0.25">
      <c r="A573" s="147">
        <v>791</v>
      </c>
      <c r="B573" s="143" t="s">
        <v>2350</v>
      </c>
      <c r="C573" s="146" t="s">
        <v>2179</v>
      </c>
    </row>
    <row r="574" spans="1:3" x14ac:dyDescent="0.25">
      <c r="A574" s="147">
        <v>792</v>
      </c>
      <c r="B574" s="143" t="s">
        <v>2351</v>
      </c>
      <c r="C574" s="146" t="s">
        <v>2179</v>
      </c>
    </row>
    <row r="575" spans="1:3" x14ac:dyDescent="0.25">
      <c r="A575" s="147">
        <v>793</v>
      </c>
      <c r="B575" s="143" t="s">
        <v>2341</v>
      </c>
      <c r="C575" s="146" t="s">
        <v>2179</v>
      </c>
    </row>
    <row r="576" spans="1:3" x14ac:dyDescent="0.25">
      <c r="A576" s="147">
        <v>794</v>
      </c>
      <c r="B576" s="143" t="s">
        <v>2342</v>
      </c>
      <c r="C576" s="146" t="s">
        <v>2179</v>
      </c>
    </row>
    <row r="577" spans="1:3" x14ac:dyDescent="0.25">
      <c r="A577" s="147">
        <v>801</v>
      </c>
      <c r="B577" s="143" t="s">
        <v>2268</v>
      </c>
      <c r="C577" s="146" t="s">
        <v>2179</v>
      </c>
    </row>
    <row r="578" spans="1:3" x14ac:dyDescent="0.25">
      <c r="A578" s="147">
        <v>802</v>
      </c>
      <c r="B578" s="143" t="s">
        <v>2352</v>
      </c>
      <c r="C578" s="146" t="s">
        <v>2179</v>
      </c>
    </row>
    <row r="579" spans="1:3" x14ac:dyDescent="0.25">
      <c r="A579" s="147">
        <v>803</v>
      </c>
      <c r="B579" s="143" t="s">
        <v>2353</v>
      </c>
      <c r="C579" s="146" t="s">
        <v>2159</v>
      </c>
    </row>
    <row r="580" spans="1:3" x14ac:dyDescent="0.25">
      <c r="A580" s="147">
        <v>804</v>
      </c>
      <c r="B580" s="143" t="s">
        <v>2352</v>
      </c>
      <c r="C580" s="146" t="s">
        <v>2179</v>
      </c>
    </row>
    <row r="581" spans="1:3" x14ac:dyDescent="0.25">
      <c r="A581" s="147">
        <v>805</v>
      </c>
      <c r="B581" s="143" t="s">
        <v>2353</v>
      </c>
      <c r="C581" s="146" t="s">
        <v>2159</v>
      </c>
    </row>
    <row r="582" spans="1:3" x14ac:dyDescent="0.25">
      <c r="A582" s="147">
        <v>806</v>
      </c>
      <c r="B582" s="143" t="s">
        <v>2352</v>
      </c>
      <c r="C582" s="146" t="s">
        <v>2179</v>
      </c>
    </row>
    <row r="583" spans="1:3" x14ac:dyDescent="0.25">
      <c r="A583" s="147">
        <v>807</v>
      </c>
      <c r="B583" s="143" t="s">
        <v>2353</v>
      </c>
      <c r="C583" s="146" t="s">
        <v>2159</v>
      </c>
    </row>
    <row r="584" spans="1:3" x14ac:dyDescent="0.25">
      <c r="A584" s="147">
        <v>808</v>
      </c>
      <c r="B584" s="143" t="s">
        <v>2352</v>
      </c>
      <c r="C584" s="146" t="s">
        <v>2179</v>
      </c>
    </row>
    <row r="585" spans="1:3" x14ac:dyDescent="0.25">
      <c r="A585" s="147">
        <v>809</v>
      </c>
      <c r="B585" s="143" t="s">
        <v>2353</v>
      </c>
      <c r="C585" s="146" t="s">
        <v>2159</v>
      </c>
    </row>
    <row r="586" spans="1:3" x14ac:dyDescent="0.25">
      <c r="A586" s="147">
        <v>810</v>
      </c>
      <c r="B586" s="143" t="s">
        <v>2352</v>
      </c>
      <c r="C586" s="146" t="s">
        <v>2179</v>
      </c>
    </row>
    <row r="587" spans="1:3" x14ac:dyDescent="0.25">
      <c r="A587" s="147">
        <v>811</v>
      </c>
      <c r="B587" s="143" t="s">
        <v>2353</v>
      </c>
      <c r="C587" s="146" t="s">
        <v>2159</v>
      </c>
    </row>
    <row r="588" spans="1:3" x14ac:dyDescent="0.25">
      <c r="A588" s="147">
        <v>812</v>
      </c>
      <c r="B588" s="143" t="s">
        <v>2352</v>
      </c>
      <c r="C588" s="146" t="s">
        <v>2179</v>
      </c>
    </row>
    <row r="589" spans="1:3" x14ac:dyDescent="0.25">
      <c r="A589" s="147">
        <v>813</v>
      </c>
      <c r="B589" s="143" t="s">
        <v>2353</v>
      </c>
      <c r="C589" s="146" t="s">
        <v>2159</v>
      </c>
    </row>
    <row r="590" spans="1:3" x14ac:dyDescent="0.25">
      <c r="A590" s="147">
        <v>814</v>
      </c>
      <c r="B590" s="143" t="s">
        <v>2352</v>
      </c>
      <c r="C590" s="146" t="s">
        <v>2179</v>
      </c>
    </row>
    <row r="591" spans="1:3" x14ac:dyDescent="0.25">
      <c r="A591" s="147">
        <v>815</v>
      </c>
      <c r="B591" s="143" t="s">
        <v>2353</v>
      </c>
      <c r="C591" s="146" t="s">
        <v>2159</v>
      </c>
    </row>
    <row r="592" spans="1:3" x14ac:dyDescent="0.25">
      <c r="A592" s="147">
        <v>816</v>
      </c>
      <c r="B592" s="143" t="s">
        <v>2352</v>
      </c>
      <c r="C592" s="146" t="s">
        <v>2179</v>
      </c>
    </row>
    <row r="593" spans="1:3" x14ac:dyDescent="0.25">
      <c r="A593" s="147">
        <v>817</v>
      </c>
      <c r="B593" s="143" t="s">
        <v>2353</v>
      </c>
      <c r="C593" s="146" t="s">
        <v>2159</v>
      </c>
    </row>
    <row r="594" spans="1:3" x14ac:dyDescent="0.25">
      <c r="A594" s="147">
        <v>818</v>
      </c>
      <c r="B594" s="143" t="s">
        <v>2352</v>
      </c>
      <c r="C594" s="146" t="s">
        <v>2179</v>
      </c>
    </row>
    <row r="595" spans="1:3" x14ac:dyDescent="0.25">
      <c r="A595" s="147">
        <v>819</v>
      </c>
      <c r="B595" s="143" t="s">
        <v>2353</v>
      </c>
      <c r="C595" s="146" t="s">
        <v>2159</v>
      </c>
    </row>
    <row r="596" spans="1:3" x14ac:dyDescent="0.25">
      <c r="A596" s="147">
        <v>820</v>
      </c>
      <c r="B596" s="143" t="s">
        <v>2352</v>
      </c>
      <c r="C596" s="146" t="s">
        <v>2179</v>
      </c>
    </row>
    <row r="597" spans="1:3" x14ac:dyDescent="0.25">
      <c r="A597" s="147">
        <v>821</v>
      </c>
      <c r="B597" s="143" t="s">
        <v>2353</v>
      </c>
      <c r="C597" s="146" t="s">
        <v>2159</v>
      </c>
    </row>
    <row r="598" spans="1:3" x14ac:dyDescent="0.25">
      <c r="A598" s="147">
        <v>822</v>
      </c>
      <c r="B598" s="143" t="s">
        <v>2352</v>
      </c>
      <c r="C598" s="146" t="s">
        <v>2179</v>
      </c>
    </row>
    <row r="599" spans="1:3" x14ac:dyDescent="0.25">
      <c r="A599" s="147">
        <v>823</v>
      </c>
      <c r="B599" s="143" t="s">
        <v>2353</v>
      </c>
      <c r="C599" s="146" t="s">
        <v>2159</v>
      </c>
    </row>
    <row r="600" spans="1:3" x14ac:dyDescent="0.25">
      <c r="A600" s="147">
        <v>824</v>
      </c>
      <c r="B600" s="143" t="s">
        <v>2352</v>
      </c>
      <c r="C600" s="146" t="s">
        <v>2179</v>
      </c>
    </row>
    <row r="601" spans="1:3" x14ac:dyDescent="0.25">
      <c r="A601" s="147">
        <v>825</v>
      </c>
      <c r="B601" s="143" t="s">
        <v>2353</v>
      </c>
      <c r="C601" s="146" t="s">
        <v>2159</v>
      </c>
    </row>
    <row r="602" spans="1:3" x14ac:dyDescent="0.25">
      <c r="A602" s="147">
        <v>826</v>
      </c>
      <c r="B602" s="143" t="s">
        <v>2352</v>
      </c>
      <c r="C602" s="146" t="s">
        <v>2179</v>
      </c>
    </row>
    <row r="603" spans="1:3" x14ac:dyDescent="0.25">
      <c r="A603" s="147">
        <v>827</v>
      </c>
      <c r="B603" s="143" t="s">
        <v>2353</v>
      </c>
      <c r="C603" s="146" t="s">
        <v>2159</v>
      </c>
    </row>
    <row r="604" spans="1:3" x14ac:dyDescent="0.25">
      <c r="A604" s="147">
        <v>828</v>
      </c>
      <c r="B604" s="143" t="s">
        <v>2352</v>
      </c>
      <c r="C604" s="146" t="s">
        <v>2179</v>
      </c>
    </row>
    <row r="605" spans="1:3" x14ac:dyDescent="0.25">
      <c r="A605" s="147">
        <v>829</v>
      </c>
      <c r="B605" s="143" t="s">
        <v>2353</v>
      </c>
      <c r="C605" s="146" t="s">
        <v>2159</v>
      </c>
    </row>
    <row r="606" spans="1:3" x14ac:dyDescent="0.25">
      <c r="A606" s="147">
        <v>830</v>
      </c>
      <c r="B606" s="143" t="s">
        <v>2352</v>
      </c>
      <c r="C606" s="146" t="s">
        <v>2179</v>
      </c>
    </row>
    <row r="607" spans="1:3" x14ac:dyDescent="0.25">
      <c r="A607" s="147">
        <v>831</v>
      </c>
      <c r="B607" s="143" t="s">
        <v>2353</v>
      </c>
      <c r="C607" s="146" t="s">
        <v>2159</v>
      </c>
    </row>
    <row r="608" spans="1:3" x14ac:dyDescent="0.25">
      <c r="A608" s="147">
        <v>832</v>
      </c>
      <c r="B608" s="143" t="s">
        <v>2352</v>
      </c>
      <c r="C608" s="146" t="s">
        <v>2179</v>
      </c>
    </row>
    <row r="609" spans="1:3" x14ac:dyDescent="0.25">
      <c r="A609" s="147">
        <v>833</v>
      </c>
      <c r="B609" s="143" t="s">
        <v>2353</v>
      </c>
      <c r="C609" s="146" t="s">
        <v>2159</v>
      </c>
    </row>
    <row r="610" spans="1:3" x14ac:dyDescent="0.25">
      <c r="A610" s="147">
        <v>834</v>
      </c>
      <c r="B610" s="143" t="s">
        <v>2352</v>
      </c>
      <c r="C610" s="146" t="s">
        <v>2179</v>
      </c>
    </row>
    <row r="611" spans="1:3" x14ac:dyDescent="0.25">
      <c r="A611" s="147">
        <v>835</v>
      </c>
      <c r="B611" s="143" t="s">
        <v>2353</v>
      </c>
      <c r="C611" s="146" t="s">
        <v>2159</v>
      </c>
    </row>
    <row r="612" spans="1:3" x14ac:dyDescent="0.25">
      <c r="A612" s="147">
        <v>836</v>
      </c>
      <c r="B612" s="143" t="s">
        <v>2352</v>
      </c>
      <c r="C612" s="146" t="s">
        <v>2179</v>
      </c>
    </row>
    <row r="613" spans="1:3" x14ac:dyDescent="0.25">
      <c r="A613" s="147">
        <v>837</v>
      </c>
      <c r="B613" s="143" t="s">
        <v>2353</v>
      </c>
      <c r="C613" s="146" t="s">
        <v>2159</v>
      </c>
    </row>
    <row r="614" spans="1:3" x14ac:dyDescent="0.25">
      <c r="A614" s="147">
        <v>838</v>
      </c>
      <c r="B614" s="143" t="s">
        <v>2352</v>
      </c>
      <c r="C614" s="146" t="s">
        <v>2179</v>
      </c>
    </row>
    <row r="615" spans="1:3" x14ac:dyDescent="0.25">
      <c r="A615" s="147">
        <v>839</v>
      </c>
      <c r="B615" s="143" t="s">
        <v>2353</v>
      </c>
      <c r="C615" s="146" t="s">
        <v>2159</v>
      </c>
    </row>
    <row r="616" spans="1:3" x14ac:dyDescent="0.25">
      <c r="A616" s="147">
        <v>840</v>
      </c>
      <c r="B616" s="143" t="s">
        <v>2352</v>
      </c>
      <c r="C616" s="146" t="s">
        <v>2179</v>
      </c>
    </row>
    <row r="617" spans="1:3" x14ac:dyDescent="0.25">
      <c r="A617" s="147">
        <v>841</v>
      </c>
      <c r="B617" s="143" t="s">
        <v>2353</v>
      </c>
      <c r="C617" s="146" t="s">
        <v>2159</v>
      </c>
    </row>
    <row r="618" spans="1:3" x14ac:dyDescent="0.25">
      <c r="A618" s="147">
        <v>842</v>
      </c>
      <c r="B618" s="143" t="s">
        <v>2352</v>
      </c>
      <c r="C618" s="146" t="s">
        <v>2179</v>
      </c>
    </row>
    <row r="619" spans="1:3" x14ac:dyDescent="0.25">
      <c r="A619" s="147">
        <v>843</v>
      </c>
      <c r="B619" s="143" t="s">
        <v>2353</v>
      </c>
      <c r="C619" s="146" t="s">
        <v>2159</v>
      </c>
    </row>
    <row r="620" spans="1:3" x14ac:dyDescent="0.25">
      <c r="A620" s="147">
        <v>844</v>
      </c>
      <c r="B620" s="143" t="s">
        <v>2352</v>
      </c>
      <c r="C620" s="146" t="s">
        <v>2179</v>
      </c>
    </row>
    <row r="621" spans="1:3" x14ac:dyDescent="0.25">
      <c r="A621" s="147">
        <v>845</v>
      </c>
      <c r="B621" s="143" t="s">
        <v>2353</v>
      </c>
      <c r="C621" s="146" t="s">
        <v>2159</v>
      </c>
    </row>
    <row r="622" spans="1:3" x14ac:dyDescent="0.25">
      <c r="A622" s="147">
        <v>846</v>
      </c>
      <c r="B622" s="143" t="s">
        <v>2352</v>
      </c>
      <c r="C622" s="146" t="s">
        <v>2179</v>
      </c>
    </row>
    <row r="623" spans="1:3" x14ac:dyDescent="0.25">
      <c r="A623" s="147">
        <v>847</v>
      </c>
      <c r="B623" s="143" t="s">
        <v>2353</v>
      </c>
      <c r="C623" s="146" t="s">
        <v>2159</v>
      </c>
    </row>
    <row r="624" spans="1:3" x14ac:dyDescent="0.25">
      <c r="A624" s="147">
        <v>848</v>
      </c>
      <c r="B624" s="143" t="s">
        <v>2352</v>
      </c>
      <c r="C624" s="146" t="s">
        <v>2179</v>
      </c>
    </row>
    <row r="625" spans="1:3" x14ac:dyDescent="0.25">
      <c r="A625" s="147">
        <v>849</v>
      </c>
      <c r="B625" s="143" t="s">
        <v>2353</v>
      </c>
      <c r="C625" s="146" t="s">
        <v>2159</v>
      </c>
    </row>
    <row r="626" spans="1:3" x14ac:dyDescent="0.25">
      <c r="A626" s="147">
        <v>850</v>
      </c>
      <c r="B626" s="143" t="s">
        <v>2353</v>
      </c>
      <c r="C626" s="146" t="s">
        <v>2159</v>
      </c>
    </row>
    <row r="627" spans="1:3" x14ac:dyDescent="0.25">
      <c r="A627" s="147">
        <v>851</v>
      </c>
      <c r="B627" s="143" t="s">
        <v>2353</v>
      </c>
      <c r="C627" s="146" t="s">
        <v>2159</v>
      </c>
    </row>
    <row r="628" spans="1:3" x14ac:dyDescent="0.25">
      <c r="A628" s="147">
        <v>852</v>
      </c>
      <c r="B628" s="143" t="s">
        <v>2352</v>
      </c>
      <c r="C628" s="146" t="s">
        <v>2179</v>
      </c>
    </row>
    <row r="629" spans="1:3" x14ac:dyDescent="0.25">
      <c r="A629" s="147">
        <v>853</v>
      </c>
      <c r="B629" s="143" t="s">
        <v>2352</v>
      </c>
      <c r="C629" s="146" t="s">
        <v>2179</v>
      </c>
    </row>
    <row r="630" spans="1:3" x14ac:dyDescent="0.25">
      <c r="A630" s="147">
        <v>854</v>
      </c>
      <c r="B630" s="143" t="s">
        <v>2352</v>
      </c>
      <c r="C630" s="146" t="s">
        <v>2179</v>
      </c>
    </row>
    <row r="631" spans="1:3" x14ac:dyDescent="0.25">
      <c r="A631" s="147">
        <v>855</v>
      </c>
      <c r="B631" s="143" t="s">
        <v>2352</v>
      </c>
      <c r="C631" s="146" t="s">
        <v>2179</v>
      </c>
    </row>
    <row r="632" spans="1:3" x14ac:dyDescent="0.25">
      <c r="A632" s="147">
        <v>856</v>
      </c>
      <c r="B632" s="143" t="s">
        <v>2352</v>
      </c>
      <c r="C632" s="146" t="s">
        <v>2179</v>
      </c>
    </row>
    <row r="633" spans="1:3" x14ac:dyDescent="0.25">
      <c r="A633" s="147">
        <v>857</v>
      </c>
      <c r="B633" s="143" t="s">
        <v>2352</v>
      </c>
      <c r="C633" s="146" t="s">
        <v>2179</v>
      </c>
    </row>
    <row r="634" spans="1:3" x14ac:dyDescent="0.25">
      <c r="A634" s="147">
        <v>858</v>
      </c>
      <c r="B634" s="143" t="s">
        <v>2352</v>
      </c>
      <c r="C634" s="146" t="s">
        <v>2179</v>
      </c>
    </row>
    <row r="635" spans="1:3" x14ac:dyDescent="0.25">
      <c r="A635" s="147">
        <v>859</v>
      </c>
      <c r="B635" s="143" t="s">
        <v>2352</v>
      </c>
      <c r="C635" s="146" t="s">
        <v>2179</v>
      </c>
    </row>
    <row r="636" spans="1:3" x14ac:dyDescent="0.25">
      <c r="A636" s="147">
        <v>860</v>
      </c>
      <c r="B636" s="143" t="s">
        <v>2352</v>
      </c>
      <c r="C636" s="146" t="s">
        <v>2179</v>
      </c>
    </row>
    <row r="637" spans="1:3" x14ac:dyDescent="0.25">
      <c r="A637" s="147">
        <v>861</v>
      </c>
      <c r="B637" s="143" t="s">
        <v>2352</v>
      </c>
      <c r="C637" s="146" t="s">
        <v>2179</v>
      </c>
    </row>
    <row r="638" spans="1:3" x14ac:dyDescent="0.25">
      <c r="A638" s="147">
        <v>862</v>
      </c>
      <c r="B638" s="143" t="s">
        <v>2352</v>
      </c>
      <c r="C638" s="146" t="s">
        <v>2179</v>
      </c>
    </row>
    <row r="639" spans="1:3" x14ac:dyDescent="0.25">
      <c r="A639" s="147">
        <v>863</v>
      </c>
      <c r="B639" s="143" t="s">
        <v>2352</v>
      </c>
      <c r="C639" s="146" t="s">
        <v>2179</v>
      </c>
    </row>
    <row r="640" spans="1:3" x14ac:dyDescent="0.25">
      <c r="A640" s="147">
        <v>864</v>
      </c>
      <c r="B640" s="143" t="s">
        <v>2352</v>
      </c>
      <c r="C640" s="146" t="s">
        <v>2179</v>
      </c>
    </row>
    <row r="641" spans="1:3" x14ac:dyDescent="0.25">
      <c r="A641" s="147">
        <v>865</v>
      </c>
      <c r="B641" s="143" t="s">
        <v>2352</v>
      </c>
      <c r="C641" s="146" t="s">
        <v>2179</v>
      </c>
    </row>
    <row r="642" spans="1:3" x14ac:dyDescent="0.25">
      <c r="A642" s="147">
        <v>866</v>
      </c>
      <c r="B642" s="143" t="s">
        <v>2353</v>
      </c>
      <c r="C642" s="146" t="s">
        <v>2159</v>
      </c>
    </row>
    <row r="643" spans="1:3" x14ac:dyDescent="0.25">
      <c r="A643" s="147">
        <v>867</v>
      </c>
      <c r="B643" s="143" t="s">
        <v>2352</v>
      </c>
      <c r="C643" s="146" t="s">
        <v>2179</v>
      </c>
    </row>
    <row r="644" spans="1:3" x14ac:dyDescent="0.25">
      <c r="A644" s="147">
        <v>868</v>
      </c>
      <c r="B644" s="143" t="s">
        <v>2353</v>
      </c>
      <c r="C644" s="146" t="s">
        <v>2159</v>
      </c>
    </row>
    <row r="645" spans="1:3" x14ac:dyDescent="0.25">
      <c r="A645" s="147">
        <v>869</v>
      </c>
      <c r="B645" s="143" t="s">
        <v>2352</v>
      </c>
      <c r="C645" s="146" t="s">
        <v>2179</v>
      </c>
    </row>
    <row r="646" spans="1:3" x14ac:dyDescent="0.25">
      <c r="A646" s="147">
        <v>870</v>
      </c>
      <c r="B646" s="143" t="s">
        <v>2353</v>
      </c>
      <c r="C646" s="146" t="s">
        <v>2159</v>
      </c>
    </row>
    <row r="647" spans="1:3" x14ac:dyDescent="0.25">
      <c r="A647" s="147">
        <v>871</v>
      </c>
      <c r="B647" s="143" t="s">
        <v>2352</v>
      </c>
      <c r="C647" s="146" t="s">
        <v>2179</v>
      </c>
    </row>
    <row r="648" spans="1:3" x14ac:dyDescent="0.25">
      <c r="A648" s="147">
        <v>872</v>
      </c>
      <c r="B648" s="143" t="s">
        <v>2353</v>
      </c>
      <c r="C648" s="146" t="s">
        <v>2159</v>
      </c>
    </row>
    <row r="649" spans="1:3" x14ac:dyDescent="0.25">
      <c r="A649" s="147">
        <v>873</v>
      </c>
      <c r="B649" s="143" t="s">
        <v>2352</v>
      </c>
      <c r="C649" s="146" t="s">
        <v>2179</v>
      </c>
    </row>
    <row r="650" spans="1:3" x14ac:dyDescent="0.25">
      <c r="A650" s="147">
        <v>874</v>
      </c>
      <c r="B650" s="143" t="s">
        <v>2353</v>
      </c>
      <c r="C650" s="146" t="s">
        <v>2159</v>
      </c>
    </row>
    <row r="651" spans="1:3" x14ac:dyDescent="0.25">
      <c r="A651" s="147">
        <v>875</v>
      </c>
      <c r="B651" s="143" t="s">
        <v>2352</v>
      </c>
      <c r="C651" s="146" t="s">
        <v>2179</v>
      </c>
    </row>
    <row r="652" spans="1:3" x14ac:dyDescent="0.25">
      <c r="A652" s="147">
        <v>876</v>
      </c>
      <c r="B652" s="143" t="s">
        <v>2353</v>
      </c>
      <c r="C652" s="146" t="s">
        <v>2159</v>
      </c>
    </row>
    <row r="653" spans="1:3" x14ac:dyDescent="0.25">
      <c r="A653" s="147">
        <v>877</v>
      </c>
      <c r="B653" s="143" t="s">
        <v>2352</v>
      </c>
      <c r="C653" s="146" t="s">
        <v>2179</v>
      </c>
    </row>
    <row r="654" spans="1:3" x14ac:dyDescent="0.25">
      <c r="A654" s="147">
        <v>878</v>
      </c>
      <c r="B654" s="143" t="s">
        <v>2353</v>
      </c>
      <c r="C654" s="146" t="s">
        <v>2159</v>
      </c>
    </row>
    <row r="655" spans="1:3" x14ac:dyDescent="0.25">
      <c r="A655" s="147">
        <v>879</v>
      </c>
      <c r="B655" s="143" t="s">
        <v>2352</v>
      </c>
      <c r="C655" s="146" t="s">
        <v>2179</v>
      </c>
    </row>
    <row r="656" spans="1:3" x14ac:dyDescent="0.25">
      <c r="A656" s="147">
        <v>880</v>
      </c>
      <c r="B656" s="143" t="s">
        <v>2353</v>
      </c>
      <c r="C656" s="146" t="s">
        <v>2159</v>
      </c>
    </row>
    <row r="657" spans="1:3" x14ac:dyDescent="0.25">
      <c r="A657" s="147">
        <v>881</v>
      </c>
      <c r="B657" s="143" t="s">
        <v>2352</v>
      </c>
      <c r="C657" s="146" t="s">
        <v>2179</v>
      </c>
    </row>
    <row r="658" spans="1:3" x14ac:dyDescent="0.25">
      <c r="A658" s="147">
        <v>882</v>
      </c>
      <c r="B658" s="143" t="s">
        <v>2353</v>
      </c>
      <c r="C658" s="146" t="s">
        <v>2159</v>
      </c>
    </row>
    <row r="659" spans="1:3" x14ac:dyDescent="0.25">
      <c r="A659" s="147">
        <v>883</v>
      </c>
      <c r="B659" s="143" t="s">
        <v>2352</v>
      </c>
      <c r="C659" s="146" t="s">
        <v>2179</v>
      </c>
    </row>
    <row r="660" spans="1:3" x14ac:dyDescent="0.25">
      <c r="A660" s="147">
        <v>884</v>
      </c>
      <c r="B660" s="143" t="s">
        <v>2353</v>
      </c>
      <c r="C660" s="146" t="s">
        <v>2159</v>
      </c>
    </row>
    <row r="661" spans="1:3" x14ac:dyDescent="0.25">
      <c r="A661" s="147">
        <v>885</v>
      </c>
      <c r="B661" s="143" t="s">
        <v>2352</v>
      </c>
      <c r="C661" s="146" t="s">
        <v>2179</v>
      </c>
    </row>
    <row r="662" spans="1:3" x14ac:dyDescent="0.25">
      <c r="A662" s="147">
        <v>886</v>
      </c>
      <c r="B662" s="143" t="s">
        <v>2353</v>
      </c>
      <c r="C662" s="146" t="s">
        <v>2159</v>
      </c>
    </row>
    <row r="663" spans="1:3" x14ac:dyDescent="0.25">
      <c r="A663" s="147">
        <v>887</v>
      </c>
      <c r="B663" s="143" t="s">
        <v>2352</v>
      </c>
      <c r="C663" s="146" t="s">
        <v>2179</v>
      </c>
    </row>
    <row r="664" spans="1:3" x14ac:dyDescent="0.25">
      <c r="A664" s="147">
        <v>888</v>
      </c>
      <c r="B664" s="143" t="s">
        <v>2353</v>
      </c>
      <c r="C664" s="146" t="s">
        <v>2159</v>
      </c>
    </row>
    <row r="665" spans="1:3" x14ac:dyDescent="0.25">
      <c r="A665" s="147">
        <v>889</v>
      </c>
      <c r="B665" s="143" t="s">
        <v>2352</v>
      </c>
      <c r="C665" s="146" t="s">
        <v>2179</v>
      </c>
    </row>
    <row r="666" spans="1:3" x14ac:dyDescent="0.25">
      <c r="A666" s="147">
        <v>890</v>
      </c>
      <c r="B666" s="143" t="s">
        <v>2353</v>
      </c>
      <c r="C666" s="146" t="s">
        <v>2159</v>
      </c>
    </row>
    <row r="667" spans="1:3" x14ac:dyDescent="0.25">
      <c r="A667" s="147">
        <v>891</v>
      </c>
      <c r="B667" s="143" t="s">
        <v>2353</v>
      </c>
      <c r="C667" s="146" t="s">
        <v>2159</v>
      </c>
    </row>
    <row r="668" spans="1:3" x14ac:dyDescent="0.25">
      <c r="A668" s="147">
        <v>892</v>
      </c>
      <c r="B668" s="143" t="s">
        <v>2353</v>
      </c>
      <c r="C668" s="146" t="s">
        <v>2159</v>
      </c>
    </row>
    <row r="669" spans="1:3" x14ac:dyDescent="0.25">
      <c r="A669" s="147">
        <v>893</v>
      </c>
      <c r="B669" s="143" t="s">
        <v>2353</v>
      </c>
      <c r="C669" s="146" t="s">
        <v>2159</v>
      </c>
    </row>
    <row r="670" spans="1:3" x14ac:dyDescent="0.25">
      <c r="A670" s="147">
        <v>894</v>
      </c>
      <c r="B670" s="143" t="s">
        <v>2310</v>
      </c>
      <c r="C670" s="146" t="s">
        <v>2159</v>
      </c>
    </row>
    <row r="671" spans="1:3" x14ac:dyDescent="0.25">
      <c r="A671" s="147">
        <v>895</v>
      </c>
      <c r="B671" s="143" t="s">
        <v>2310</v>
      </c>
      <c r="C671" s="146" t="s">
        <v>2159</v>
      </c>
    </row>
    <row r="672" spans="1:3" x14ac:dyDescent="0.25">
      <c r="A672" s="147">
        <v>896</v>
      </c>
      <c r="B672" s="143" t="s">
        <v>2310</v>
      </c>
      <c r="C672" s="146" t="s">
        <v>2159</v>
      </c>
    </row>
    <row r="673" spans="1:3" x14ac:dyDescent="0.25">
      <c r="A673" s="147">
        <v>897</v>
      </c>
      <c r="B673" s="143" t="s">
        <v>2353</v>
      </c>
      <c r="C673" s="146" t="s">
        <v>2159</v>
      </c>
    </row>
    <row r="674" spans="1:3" x14ac:dyDescent="0.25">
      <c r="A674" s="147">
        <v>898</v>
      </c>
      <c r="B674" s="143" t="s">
        <v>2353</v>
      </c>
      <c r="C674" s="146" t="s">
        <v>2159</v>
      </c>
    </row>
    <row r="675" spans="1:3" x14ac:dyDescent="0.25">
      <c r="A675" s="147">
        <v>899</v>
      </c>
      <c r="B675" s="143" t="s">
        <v>2354</v>
      </c>
      <c r="C675" s="146" t="s">
        <v>2159</v>
      </c>
    </row>
    <row r="676" spans="1:3" x14ac:dyDescent="0.25">
      <c r="A676" s="147">
        <v>900</v>
      </c>
      <c r="B676" s="143" t="s">
        <v>2354</v>
      </c>
      <c r="C676" s="146" t="s">
        <v>2159</v>
      </c>
    </row>
    <row r="677" spans="1:3" x14ac:dyDescent="0.25">
      <c r="A677" s="147">
        <v>901</v>
      </c>
      <c r="B677" s="143" t="s">
        <v>2354</v>
      </c>
      <c r="C677" s="146" t="s">
        <v>2159</v>
      </c>
    </row>
    <row r="678" spans="1:3" x14ac:dyDescent="0.25">
      <c r="A678" s="147">
        <v>902</v>
      </c>
      <c r="B678" s="143" t="s">
        <v>2354</v>
      </c>
      <c r="C678" s="146" t="s">
        <v>2159</v>
      </c>
    </row>
    <row r="679" spans="1:3" x14ac:dyDescent="0.25">
      <c r="A679" s="147">
        <v>903</v>
      </c>
      <c r="B679" s="143" t="s">
        <v>2354</v>
      </c>
      <c r="C679" s="146" t="s">
        <v>2159</v>
      </c>
    </row>
    <row r="680" spans="1:3" x14ac:dyDescent="0.25">
      <c r="A680" s="147">
        <v>904</v>
      </c>
      <c r="B680" s="143" t="s">
        <v>2355</v>
      </c>
      <c r="C680" s="146" t="s">
        <v>2159</v>
      </c>
    </row>
    <row r="681" spans="1:3" x14ac:dyDescent="0.25">
      <c r="A681" s="147">
        <v>905</v>
      </c>
      <c r="B681" s="143" t="s">
        <v>2355</v>
      </c>
      <c r="C681" s="146" t="s">
        <v>2159</v>
      </c>
    </row>
    <row r="682" spans="1:3" x14ac:dyDescent="0.25">
      <c r="A682" s="147">
        <v>906</v>
      </c>
      <c r="B682" s="143" t="s">
        <v>2355</v>
      </c>
      <c r="C682" s="146" t="s">
        <v>2159</v>
      </c>
    </row>
    <row r="683" spans="1:3" x14ac:dyDescent="0.25">
      <c r="A683" s="147">
        <v>907</v>
      </c>
      <c r="B683" s="143" t="s">
        <v>2356</v>
      </c>
      <c r="C683" s="146" t="s">
        <v>2159</v>
      </c>
    </row>
    <row r="684" spans="1:3" x14ac:dyDescent="0.25">
      <c r="A684" s="147">
        <v>908</v>
      </c>
      <c r="B684" s="143" t="s">
        <v>2356</v>
      </c>
      <c r="C684" s="146" t="s">
        <v>2159</v>
      </c>
    </row>
    <row r="685" spans="1:3" x14ac:dyDescent="0.25">
      <c r="A685" s="147">
        <v>909</v>
      </c>
      <c r="B685" s="143" t="s">
        <v>2356</v>
      </c>
      <c r="C685" s="146" t="s">
        <v>2159</v>
      </c>
    </row>
    <row r="686" spans="1:3" x14ac:dyDescent="0.25">
      <c r="A686" s="147">
        <v>910</v>
      </c>
      <c r="B686" s="143" t="s">
        <v>2356</v>
      </c>
      <c r="C686" s="146" t="s">
        <v>2159</v>
      </c>
    </row>
    <row r="687" spans="1:3" x14ac:dyDescent="0.25">
      <c r="A687" s="147">
        <v>911</v>
      </c>
      <c r="B687" s="143" t="s">
        <v>2356</v>
      </c>
      <c r="C687" s="146" t="s">
        <v>2159</v>
      </c>
    </row>
    <row r="688" spans="1:3" x14ac:dyDescent="0.25">
      <c r="A688" s="147">
        <v>912</v>
      </c>
      <c r="B688" s="143" t="s">
        <v>2356</v>
      </c>
      <c r="C688" s="146" t="s">
        <v>2159</v>
      </c>
    </row>
    <row r="689" spans="1:3" x14ac:dyDescent="0.25">
      <c r="A689" s="147">
        <v>913</v>
      </c>
      <c r="B689" s="143" t="s">
        <v>2356</v>
      </c>
      <c r="C689" s="146" t="s">
        <v>2159</v>
      </c>
    </row>
    <row r="690" spans="1:3" x14ac:dyDescent="0.25">
      <c r="A690" s="147">
        <v>914</v>
      </c>
      <c r="B690" s="143" t="s">
        <v>2357</v>
      </c>
      <c r="C690" s="146" t="s">
        <v>2179</v>
      </c>
    </row>
    <row r="691" spans="1:3" x14ac:dyDescent="0.25">
      <c r="A691" s="147">
        <v>915</v>
      </c>
      <c r="B691" s="143" t="s">
        <v>2310</v>
      </c>
      <c r="C691" s="146" t="s">
        <v>2179</v>
      </c>
    </row>
    <row r="692" spans="1:3" x14ac:dyDescent="0.25">
      <c r="A692" s="147">
        <v>916</v>
      </c>
      <c r="B692" s="143" t="s">
        <v>2310</v>
      </c>
      <c r="C692" s="146" t="s">
        <v>2179</v>
      </c>
    </row>
    <row r="693" spans="1:3" x14ac:dyDescent="0.25">
      <c r="A693" s="147">
        <v>917</v>
      </c>
      <c r="B693" s="143" t="s">
        <v>2310</v>
      </c>
      <c r="C693" s="146" t="s">
        <v>2179</v>
      </c>
    </row>
    <row r="694" spans="1:3" x14ac:dyDescent="0.25">
      <c r="A694" s="147">
        <v>918</v>
      </c>
      <c r="B694" s="143" t="s">
        <v>2245</v>
      </c>
      <c r="C694" s="146" t="s">
        <v>2179</v>
      </c>
    </row>
    <row r="695" spans="1:3" x14ac:dyDescent="0.25">
      <c r="A695" s="147">
        <v>919</v>
      </c>
      <c r="B695" s="143" t="s">
        <v>2358</v>
      </c>
      <c r="C695" s="146" t="s">
        <v>2179</v>
      </c>
    </row>
    <row r="696" spans="1:3" x14ac:dyDescent="0.25">
      <c r="A696" s="147">
        <v>920</v>
      </c>
      <c r="B696" s="143" t="s">
        <v>2358</v>
      </c>
      <c r="C696" s="146" t="s">
        <v>2179</v>
      </c>
    </row>
    <row r="697" spans="1:3" x14ac:dyDescent="0.25">
      <c r="A697" s="147">
        <v>922</v>
      </c>
      <c r="B697" s="143" t="s">
        <v>2268</v>
      </c>
      <c r="C697" s="146" t="s">
        <v>2179</v>
      </c>
    </row>
    <row r="698" spans="1:3" x14ac:dyDescent="0.25">
      <c r="A698" s="147">
        <v>923</v>
      </c>
      <c r="B698" s="143" t="s">
        <v>2268</v>
      </c>
      <c r="C698" s="146" t="s">
        <v>2179</v>
      </c>
    </row>
    <row r="699" spans="1:3" x14ac:dyDescent="0.25">
      <c r="A699" s="147">
        <v>924</v>
      </c>
      <c r="B699" s="143" t="s">
        <v>2268</v>
      </c>
      <c r="C699" s="146" t="s">
        <v>2179</v>
      </c>
    </row>
    <row r="700" spans="1:3" x14ac:dyDescent="0.25">
      <c r="A700" s="147">
        <v>925</v>
      </c>
      <c r="B700" s="143" t="s">
        <v>2359</v>
      </c>
      <c r="C700" s="146" t="s">
        <v>2298</v>
      </c>
    </row>
    <row r="701" spans="1:3" x14ac:dyDescent="0.25">
      <c r="A701" s="147">
        <v>926</v>
      </c>
      <c r="B701" s="143" t="s">
        <v>2299</v>
      </c>
      <c r="C701" s="146" t="s">
        <v>2298</v>
      </c>
    </row>
    <row r="702" spans="1:3" x14ac:dyDescent="0.25">
      <c r="A702" s="147">
        <v>927</v>
      </c>
      <c r="B702" s="143" t="s">
        <v>2301</v>
      </c>
      <c r="C702" s="146" t="s">
        <v>2298</v>
      </c>
    </row>
    <row r="703" spans="1:3" x14ac:dyDescent="0.25">
      <c r="A703" s="147">
        <v>928</v>
      </c>
      <c r="B703" s="143" t="s">
        <v>2300</v>
      </c>
      <c r="C703" s="146" t="s">
        <v>2298</v>
      </c>
    </row>
    <row r="704" spans="1:3" x14ac:dyDescent="0.25">
      <c r="A704" s="147">
        <v>929</v>
      </c>
      <c r="B704" s="143" t="s">
        <v>2354</v>
      </c>
      <c r="C704" s="146" t="s">
        <v>2159</v>
      </c>
    </row>
    <row r="705" spans="1:3" x14ac:dyDescent="0.25">
      <c r="A705" s="147">
        <v>930</v>
      </c>
      <c r="B705" s="143" t="s">
        <v>2354</v>
      </c>
      <c r="C705" s="146" t="s">
        <v>2159</v>
      </c>
    </row>
    <row r="706" spans="1:3" x14ac:dyDescent="0.25">
      <c r="A706" s="147">
        <v>931</v>
      </c>
      <c r="B706" s="143" t="s">
        <v>2354</v>
      </c>
      <c r="C706" s="146" t="s">
        <v>2159</v>
      </c>
    </row>
    <row r="707" spans="1:3" x14ac:dyDescent="0.25">
      <c r="A707" s="147">
        <v>932</v>
      </c>
      <c r="B707" s="143" t="s">
        <v>2360</v>
      </c>
      <c r="C707" s="146" t="s">
        <v>2179</v>
      </c>
    </row>
    <row r="708" spans="1:3" x14ac:dyDescent="0.25">
      <c r="A708" s="147">
        <v>933</v>
      </c>
      <c r="B708" s="143" t="s">
        <v>2352</v>
      </c>
      <c r="C708" s="146" t="s">
        <v>2179</v>
      </c>
    </row>
    <row r="709" spans="1:3" x14ac:dyDescent="0.25">
      <c r="A709" s="147">
        <v>934</v>
      </c>
      <c r="B709" s="143" t="s">
        <v>2353</v>
      </c>
      <c r="C709" s="146" t="s">
        <v>2159</v>
      </c>
    </row>
    <row r="710" spans="1:3" x14ac:dyDescent="0.25">
      <c r="A710" s="147">
        <v>935</v>
      </c>
      <c r="B710" s="143" t="s">
        <v>2361</v>
      </c>
      <c r="C710" s="146" t="s">
        <v>2179</v>
      </c>
    </row>
    <row r="711" spans="1:3" x14ac:dyDescent="0.25">
      <c r="A711" s="147">
        <v>936</v>
      </c>
      <c r="B711" s="143" t="s">
        <v>2361</v>
      </c>
      <c r="C711" s="146" t="s">
        <v>2179</v>
      </c>
    </row>
    <row r="712" spans="1:3" x14ac:dyDescent="0.25">
      <c r="A712" s="147">
        <v>937</v>
      </c>
      <c r="B712" s="143" t="s">
        <v>2361</v>
      </c>
      <c r="C712" s="146" t="s">
        <v>2179</v>
      </c>
    </row>
    <row r="713" spans="1:3" x14ac:dyDescent="0.25">
      <c r="A713" s="147">
        <v>938</v>
      </c>
      <c r="B713" s="143" t="s">
        <v>2361</v>
      </c>
      <c r="C713" s="146" t="s">
        <v>2179</v>
      </c>
    </row>
    <row r="714" spans="1:3" x14ac:dyDescent="0.25">
      <c r="A714" s="147">
        <v>939</v>
      </c>
      <c r="B714" s="143" t="s">
        <v>2361</v>
      </c>
      <c r="C714" s="146" t="s">
        <v>2179</v>
      </c>
    </row>
    <row r="715" spans="1:3" x14ac:dyDescent="0.25">
      <c r="A715" s="147">
        <v>940</v>
      </c>
      <c r="B715" s="143" t="s">
        <v>2362</v>
      </c>
      <c r="C715" s="146" t="s">
        <v>2320</v>
      </c>
    </row>
    <row r="716" spans="1:3" x14ac:dyDescent="0.25">
      <c r="A716" s="147">
        <v>941</v>
      </c>
      <c r="B716" s="143" t="s">
        <v>2363</v>
      </c>
      <c r="C716" s="146" t="s">
        <v>2320</v>
      </c>
    </row>
    <row r="717" spans="1:3" x14ac:dyDescent="0.25">
      <c r="A717" s="147">
        <v>942</v>
      </c>
      <c r="B717" s="143" t="s">
        <v>2214</v>
      </c>
      <c r="C717" s="146" t="s">
        <v>2179</v>
      </c>
    </row>
    <row r="718" spans="1:3" x14ac:dyDescent="0.25">
      <c r="A718" s="147">
        <v>943</v>
      </c>
      <c r="B718" s="143" t="s">
        <v>2205</v>
      </c>
      <c r="C718" s="146" t="s">
        <v>2179</v>
      </c>
    </row>
    <row r="719" spans="1:3" x14ac:dyDescent="0.25">
      <c r="A719" s="147">
        <v>944</v>
      </c>
      <c r="B719" s="143" t="s">
        <v>2205</v>
      </c>
      <c r="C719" s="146" t="s">
        <v>2179</v>
      </c>
    </row>
    <row r="720" spans="1:3" x14ac:dyDescent="0.25">
      <c r="A720" s="147">
        <v>945</v>
      </c>
      <c r="B720" s="143" t="s">
        <v>2205</v>
      </c>
      <c r="C720" s="146" t="s">
        <v>2179</v>
      </c>
    </row>
    <row r="721" spans="1:3" x14ac:dyDescent="0.25">
      <c r="A721" s="147">
        <v>946</v>
      </c>
      <c r="B721" s="143" t="s">
        <v>2205</v>
      </c>
      <c r="C721" s="146" t="s">
        <v>2179</v>
      </c>
    </row>
    <row r="722" spans="1:3" x14ac:dyDescent="0.25">
      <c r="A722" s="147">
        <v>947</v>
      </c>
      <c r="B722" s="143" t="s">
        <v>2364</v>
      </c>
      <c r="C722" s="146" t="s">
        <v>2179</v>
      </c>
    </row>
    <row r="723" spans="1:3" x14ac:dyDescent="0.25">
      <c r="A723" s="147">
        <v>948</v>
      </c>
      <c r="B723" s="143" t="s">
        <v>2365</v>
      </c>
      <c r="C723" s="146" t="s">
        <v>2179</v>
      </c>
    </row>
    <row r="724" spans="1:3" x14ac:dyDescent="0.25">
      <c r="A724" s="147">
        <v>949</v>
      </c>
      <c r="B724" s="143" t="s">
        <v>2366</v>
      </c>
      <c r="C724" s="146" t="s">
        <v>2179</v>
      </c>
    </row>
    <row r="725" spans="1:3" x14ac:dyDescent="0.25">
      <c r="A725" s="147">
        <v>950</v>
      </c>
      <c r="B725" s="143" t="s">
        <v>2367</v>
      </c>
      <c r="C725" s="146" t="s">
        <v>2159</v>
      </c>
    </row>
    <row r="726" spans="1:3" x14ac:dyDescent="0.25">
      <c r="A726" s="147">
        <v>951</v>
      </c>
      <c r="B726" s="143" t="s">
        <v>2368</v>
      </c>
      <c r="C726" s="146" t="s">
        <v>2159</v>
      </c>
    </row>
    <row r="727" spans="1:3" x14ac:dyDescent="0.25">
      <c r="A727" s="147">
        <v>952</v>
      </c>
      <c r="B727" s="143" t="s">
        <v>2369</v>
      </c>
      <c r="C727" s="146" t="s">
        <v>2179</v>
      </c>
    </row>
    <row r="728" spans="1:3" x14ac:dyDescent="0.25">
      <c r="A728" s="147">
        <v>953</v>
      </c>
      <c r="B728" s="143" t="s">
        <v>2370</v>
      </c>
      <c r="C728" s="146" t="s">
        <v>2179</v>
      </c>
    </row>
    <row r="729" spans="1:3" x14ac:dyDescent="0.25">
      <c r="A729" s="147">
        <v>954</v>
      </c>
      <c r="B729" s="143" t="s">
        <v>2371</v>
      </c>
      <c r="C729" s="146" t="s">
        <v>2179</v>
      </c>
    </row>
    <row r="730" spans="1:3" x14ac:dyDescent="0.25">
      <c r="A730" s="147">
        <v>955</v>
      </c>
      <c r="B730" s="143" t="s">
        <v>2372</v>
      </c>
      <c r="C730" s="146" t="s">
        <v>2179</v>
      </c>
    </row>
    <row r="731" spans="1:3" x14ac:dyDescent="0.25">
      <c r="A731" s="147">
        <v>956</v>
      </c>
      <c r="B731" s="143" t="s">
        <v>2373</v>
      </c>
      <c r="C731" s="146" t="s">
        <v>2179</v>
      </c>
    </row>
    <row r="732" spans="1:3" x14ac:dyDescent="0.25">
      <c r="A732" s="147">
        <v>957</v>
      </c>
      <c r="B732" s="143" t="s">
        <v>2374</v>
      </c>
      <c r="C732" s="146" t="s">
        <v>2179</v>
      </c>
    </row>
    <row r="733" spans="1:3" x14ac:dyDescent="0.25">
      <c r="A733" s="147">
        <v>958</v>
      </c>
      <c r="B733" s="143" t="s">
        <v>2375</v>
      </c>
      <c r="C733" s="146" t="s">
        <v>2179</v>
      </c>
    </row>
    <row r="734" spans="1:3" x14ac:dyDescent="0.25">
      <c r="A734" s="147">
        <v>959</v>
      </c>
      <c r="B734" s="143" t="s">
        <v>2376</v>
      </c>
      <c r="C734" s="146" t="s">
        <v>2179</v>
      </c>
    </row>
    <row r="735" spans="1:3" x14ac:dyDescent="0.25">
      <c r="A735" s="147">
        <v>960</v>
      </c>
      <c r="B735" s="143" t="s">
        <v>2377</v>
      </c>
      <c r="C735" s="146" t="s">
        <v>2179</v>
      </c>
    </row>
    <row r="736" spans="1:3" x14ac:dyDescent="0.25">
      <c r="A736" s="147">
        <v>961</v>
      </c>
      <c r="B736" s="143" t="s">
        <v>2378</v>
      </c>
      <c r="C736" s="146" t="s">
        <v>2179</v>
      </c>
    </row>
    <row r="737" spans="1:3" x14ac:dyDescent="0.25">
      <c r="A737" s="147">
        <v>962</v>
      </c>
      <c r="B737" s="143" t="s">
        <v>2379</v>
      </c>
      <c r="C737" s="146" t="s">
        <v>2179</v>
      </c>
    </row>
    <row r="738" spans="1:3" x14ac:dyDescent="0.25">
      <c r="A738" s="147">
        <v>963</v>
      </c>
      <c r="B738" s="143" t="s">
        <v>2380</v>
      </c>
      <c r="C738" s="146" t="s">
        <v>2179</v>
      </c>
    </row>
    <row r="739" spans="1:3" x14ac:dyDescent="0.25">
      <c r="A739" s="147">
        <v>964</v>
      </c>
      <c r="B739" s="143" t="s">
        <v>2381</v>
      </c>
      <c r="C739" s="146" t="s">
        <v>2179</v>
      </c>
    </row>
    <row r="740" spans="1:3" x14ac:dyDescent="0.25">
      <c r="A740" s="147">
        <v>965</v>
      </c>
      <c r="B740" s="143" t="s">
        <v>2382</v>
      </c>
      <c r="C740" s="146" t="s">
        <v>2179</v>
      </c>
    </row>
    <row r="741" spans="1:3" x14ac:dyDescent="0.25">
      <c r="A741" s="147">
        <v>966</v>
      </c>
      <c r="B741" s="143" t="s">
        <v>2225</v>
      </c>
      <c r="C741" s="146" t="s">
        <v>2159</v>
      </c>
    </row>
    <row r="742" spans="1:3" x14ac:dyDescent="0.25">
      <c r="A742" s="147">
        <v>967</v>
      </c>
      <c r="B742" s="143" t="s">
        <v>2237</v>
      </c>
      <c r="C742" s="146" t="s">
        <v>2179</v>
      </c>
    </row>
    <row r="743" spans="1:3" x14ac:dyDescent="0.25">
      <c r="A743" s="147">
        <v>968</v>
      </c>
      <c r="B743" s="143" t="s">
        <v>2237</v>
      </c>
      <c r="C743" s="146" t="s">
        <v>2179</v>
      </c>
    </row>
    <row r="744" spans="1:3" x14ac:dyDescent="0.25">
      <c r="A744" s="147">
        <v>969</v>
      </c>
      <c r="B744" s="143" t="s">
        <v>2382</v>
      </c>
      <c r="C744" s="146" t="s">
        <v>2179</v>
      </c>
    </row>
    <row r="745" spans="1:3" x14ac:dyDescent="0.25">
      <c r="A745" s="147">
        <v>970</v>
      </c>
      <c r="B745" s="143" t="s">
        <v>2193</v>
      </c>
      <c r="C745" s="146" t="s">
        <v>2179</v>
      </c>
    </row>
    <row r="746" spans="1:3" x14ac:dyDescent="0.25">
      <c r="A746" s="147">
        <v>971</v>
      </c>
      <c r="B746" s="143" t="s">
        <v>2383</v>
      </c>
      <c r="C746" s="146" t="s">
        <v>2179</v>
      </c>
    </row>
    <row r="747" spans="1:3" x14ac:dyDescent="0.25">
      <c r="A747" s="147">
        <v>972</v>
      </c>
      <c r="B747" s="143" t="s">
        <v>2384</v>
      </c>
      <c r="C747" s="146" t="s">
        <v>2179</v>
      </c>
    </row>
    <row r="748" spans="1:3" x14ac:dyDescent="0.25">
      <c r="A748" s="147">
        <v>973</v>
      </c>
      <c r="B748" s="143" t="s">
        <v>2235</v>
      </c>
      <c r="C748" s="146" t="s">
        <v>2179</v>
      </c>
    </row>
    <row r="749" spans="1:3" x14ac:dyDescent="0.25">
      <c r="A749" s="147">
        <v>974</v>
      </c>
      <c r="B749" s="143" t="s">
        <v>2261</v>
      </c>
      <c r="C749" s="146" t="s">
        <v>2179</v>
      </c>
    </row>
    <row r="750" spans="1:3" x14ac:dyDescent="0.25">
      <c r="A750" s="147">
        <v>975</v>
      </c>
      <c r="B750" s="143" t="s">
        <v>2385</v>
      </c>
      <c r="C750" s="146" t="s">
        <v>2179</v>
      </c>
    </row>
    <row r="751" spans="1:3" x14ac:dyDescent="0.25">
      <c r="A751" s="147">
        <v>976</v>
      </c>
      <c r="B751" s="143" t="s">
        <v>2386</v>
      </c>
      <c r="C751" s="146" t="s">
        <v>2179</v>
      </c>
    </row>
    <row r="752" spans="1:3" x14ac:dyDescent="0.25">
      <c r="A752" s="147">
        <v>978</v>
      </c>
      <c r="B752" s="143" t="s">
        <v>2219</v>
      </c>
      <c r="C752" s="146" t="s">
        <v>2159</v>
      </c>
    </row>
    <row r="753" spans="1:3" x14ac:dyDescent="0.25">
      <c r="A753" s="147">
        <v>979</v>
      </c>
      <c r="B753" s="143" t="s">
        <v>2258</v>
      </c>
      <c r="C753" s="146" t="s">
        <v>2159</v>
      </c>
    </row>
    <row r="754" spans="1:3" x14ac:dyDescent="0.25">
      <c r="A754" s="147">
        <v>980</v>
      </c>
      <c r="B754" s="143" t="s">
        <v>2387</v>
      </c>
      <c r="C754" s="146" t="s">
        <v>2179</v>
      </c>
    </row>
    <row r="755" spans="1:3" x14ac:dyDescent="0.25">
      <c r="A755" s="147">
        <v>981</v>
      </c>
      <c r="B755" s="143" t="s">
        <v>2388</v>
      </c>
      <c r="C755" s="146" t="s">
        <v>2159</v>
      </c>
    </row>
    <row r="756" spans="1:3" x14ac:dyDescent="0.25">
      <c r="A756" s="147">
        <v>982</v>
      </c>
      <c r="B756" s="143" t="s">
        <v>2389</v>
      </c>
      <c r="C756" s="146" t="s">
        <v>2179</v>
      </c>
    </row>
    <row r="757" spans="1:3" x14ac:dyDescent="0.25">
      <c r="A757" s="147">
        <v>983</v>
      </c>
      <c r="B757" s="143" t="s">
        <v>2390</v>
      </c>
      <c r="C757" s="146" t="s">
        <v>2179</v>
      </c>
    </row>
    <row r="758" spans="1:3" x14ac:dyDescent="0.25">
      <c r="A758" s="147">
        <v>984</v>
      </c>
      <c r="B758" s="143" t="s">
        <v>2391</v>
      </c>
      <c r="C758" s="146" t="s">
        <v>2179</v>
      </c>
    </row>
    <row r="759" spans="1:3" x14ac:dyDescent="0.25">
      <c r="A759" s="147">
        <v>985</v>
      </c>
      <c r="B759" s="143" t="s">
        <v>2392</v>
      </c>
      <c r="C759" s="146" t="s">
        <v>2179</v>
      </c>
    </row>
    <row r="760" spans="1:3" x14ac:dyDescent="0.25">
      <c r="A760" s="147">
        <v>989</v>
      </c>
      <c r="B760" s="143" t="s">
        <v>2274</v>
      </c>
      <c r="C760" s="146" t="s">
        <v>2179</v>
      </c>
    </row>
    <row r="761" spans="1:3" x14ac:dyDescent="0.25">
      <c r="A761" s="147">
        <v>990</v>
      </c>
      <c r="B761" s="143" t="s">
        <v>2275</v>
      </c>
      <c r="C761" s="146" t="s">
        <v>2159</v>
      </c>
    </row>
    <row r="762" spans="1:3" x14ac:dyDescent="0.25">
      <c r="A762" s="147">
        <v>991</v>
      </c>
      <c r="B762" s="143" t="s">
        <v>2225</v>
      </c>
      <c r="C762" s="146" t="s">
        <v>2159</v>
      </c>
    </row>
    <row r="763" spans="1:3" x14ac:dyDescent="0.25">
      <c r="A763" s="147">
        <v>996</v>
      </c>
      <c r="B763" s="143" t="s">
        <v>2305</v>
      </c>
      <c r="C763" s="146" t="s">
        <v>2179</v>
      </c>
    </row>
    <row r="764" spans="1:3" x14ac:dyDescent="0.25">
      <c r="A764" s="147">
        <v>997</v>
      </c>
      <c r="B764" s="143" t="s">
        <v>2393</v>
      </c>
      <c r="C764" s="146" t="s">
        <v>2179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70" zoomScaleNormal="70" workbookViewId="0">
      <selection activeCell="G2" sqref="G2"/>
    </sheetView>
  </sheetViews>
  <sheetFormatPr defaultRowHeight="12.5" x14ac:dyDescent="0.25"/>
  <cols>
    <col min="1" max="1" width="32.1796875" bestFit="1" customWidth="1"/>
    <col min="2" max="2" width="11.81640625" bestFit="1" customWidth="1"/>
    <col min="3" max="3" width="5.453125" bestFit="1" customWidth="1"/>
    <col min="4" max="4" width="16.453125" customWidth="1"/>
    <col min="5" max="6" width="16.1796875" bestFit="1" customWidth="1"/>
    <col min="8" max="8" width="12.7265625" bestFit="1" customWidth="1"/>
  </cols>
  <sheetData>
    <row r="1" spans="1:6" x14ac:dyDescent="0.25">
      <c r="A1" s="140" t="s">
        <v>35</v>
      </c>
      <c r="B1" s="140"/>
    </row>
    <row r="2" spans="1:6" ht="36.75" customHeight="1" x14ac:dyDescent="0.25">
      <c r="A2" s="294" t="str">
        <f>Overview!B4&amp; " - Effective from "&amp;Overview!C4&amp;" - "&amp;Overview!E4&amp;" Residual Charging Bands"</f>
        <v>Southern Electric Power Distribution plc - Effective from 2022/23 - Final Residual Charging Bands</v>
      </c>
      <c r="B2" s="295"/>
      <c r="C2" s="295"/>
      <c r="D2" s="295"/>
      <c r="E2" s="295"/>
      <c r="F2" s="295"/>
    </row>
    <row r="4" spans="1:6" ht="26" x14ac:dyDescent="0.25">
      <c r="A4" s="162" t="s">
        <v>2394</v>
      </c>
      <c r="B4" s="162" t="s">
        <v>2395</v>
      </c>
      <c r="C4" s="162" t="s">
        <v>2396</v>
      </c>
      <c r="D4" s="162" t="s">
        <v>2397</v>
      </c>
      <c r="E4" s="162" t="s">
        <v>2398</v>
      </c>
      <c r="F4" s="17" t="s">
        <v>2399</v>
      </c>
    </row>
    <row r="5" spans="1:6" ht="14" x14ac:dyDescent="0.25">
      <c r="A5" s="163" t="s">
        <v>2400</v>
      </c>
      <c r="B5" s="164" t="s">
        <v>2401</v>
      </c>
      <c r="C5" s="164" t="s">
        <v>290</v>
      </c>
      <c r="D5" s="169" t="s">
        <v>290</v>
      </c>
      <c r="E5" s="169" t="s">
        <v>290</v>
      </c>
      <c r="F5" s="168">
        <v>29.55123857985237</v>
      </c>
    </row>
    <row r="6" spans="1:6" ht="14.25" customHeight="1" x14ac:dyDescent="0.25">
      <c r="A6" s="288" t="s">
        <v>2402</v>
      </c>
      <c r="B6" s="164">
        <v>1</v>
      </c>
      <c r="C6" s="164" t="s">
        <v>2403</v>
      </c>
      <c r="D6" s="170">
        <v>0</v>
      </c>
      <c r="E6" s="170">
        <v>3571</v>
      </c>
      <c r="F6" s="168">
        <v>9.934568361689001</v>
      </c>
    </row>
    <row r="7" spans="1:6" ht="14" x14ac:dyDescent="0.25">
      <c r="A7" s="289"/>
      <c r="B7" s="164">
        <v>2</v>
      </c>
      <c r="C7" s="164" t="s">
        <v>2403</v>
      </c>
      <c r="D7" s="170">
        <v>3571</v>
      </c>
      <c r="E7" s="170">
        <v>12553</v>
      </c>
      <c r="F7" s="168">
        <v>57.61656772866241</v>
      </c>
    </row>
    <row r="8" spans="1:6" ht="14" x14ac:dyDescent="0.25">
      <c r="A8" s="289"/>
      <c r="B8" s="164">
        <v>3</v>
      </c>
      <c r="C8" s="164" t="s">
        <v>2403</v>
      </c>
      <c r="D8" s="170">
        <v>12553</v>
      </c>
      <c r="E8" s="170">
        <v>25279</v>
      </c>
      <c r="F8" s="168">
        <v>146.19650577151231</v>
      </c>
    </row>
    <row r="9" spans="1:6" ht="14" x14ac:dyDescent="0.25">
      <c r="A9" s="290"/>
      <c r="B9" s="164">
        <v>4</v>
      </c>
      <c r="C9" s="164" t="s">
        <v>2403</v>
      </c>
      <c r="D9" s="170">
        <v>25279</v>
      </c>
      <c r="E9" s="170" t="s">
        <v>2404</v>
      </c>
      <c r="F9" s="168">
        <v>482.67343959392707</v>
      </c>
    </row>
    <row r="10" spans="1:6" ht="14" x14ac:dyDescent="0.25">
      <c r="A10" s="288" t="s">
        <v>2405</v>
      </c>
      <c r="B10" s="164">
        <v>1</v>
      </c>
      <c r="C10" s="164" t="s">
        <v>2406</v>
      </c>
      <c r="D10" s="170">
        <v>0</v>
      </c>
      <c r="E10" s="170">
        <v>80</v>
      </c>
      <c r="F10" s="168">
        <v>719.44137771115948</v>
      </c>
    </row>
    <row r="11" spans="1:6" ht="14" x14ac:dyDescent="0.25">
      <c r="A11" s="289"/>
      <c r="B11" s="164">
        <v>2</v>
      </c>
      <c r="C11" s="164" t="s">
        <v>2406</v>
      </c>
      <c r="D11" s="170">
        <v>80</v>
      </c>
      <c r="E11" s="170">
        <v>150</v>
      </c>
      <c r="F11" s="168">
        <v>1348.5539085979992</v>
      </c>
    </row>
    <row r="12" spans="1:6" ht="14" x14ac:dyDescent="0.25">
      <c r="A12" s="289"/>
      <c r="B12" s="164">
        <v>3</v>
      </c>
      <c r="C12" s="164" t="s">
        <v>2406</v>
      </c>
      <c r="D12" s="170">
        <v>150</v>
      </c>
      <c r="E12" s="170">
        <v>231</v>
      </c>
      <c r="F12" s="168">
        <v>2097.6541166084071</v>
      </c>
    </row>
    <row r="13" spans="1:6" ht="14" x14ac:dyDescent="0.25">
      <c r="A13" s="290"/>
      <c r="B13" s="164">
        <v>4</v>
      </c>
      <c r="C13" s="164" t="s">
        <v>2406</v>
      </c>
      <c r="D13" s="170">
        <v>231</v>
      </c>
      <c r="E13" s="170" t="s">
        <v>2404</v>
      </c>
      <c r="F13" s="168">
        <v>5633.3956251228765</v>
      </c>
    </row>
    <row r="14" spans="1:6" ht="14" x14ac:dyDescent="0.25">
      <c r="A14" s="288" t="s">
        <v>2407</v>
      </c>
      <c r="B14" s="164">
        <v>1</v>
      </c>
      <c r="C14" s="164" t="s">
        <v>2406</v>
      </c>
      <c r="D14" s="170">
        <v>0</v>
      </c>
      <c r="E14" s="170">
        <v>422</v>
      </c>
      <c r="F14" s="168">
        <v>3075.3512957905377</v>
      </c>
    </row>
    <row r="15" spans="1:6" ht="14" x14ac:dyDescent="0.25">
      <c r="A15" s="289"/>
      <c r="B15" s="164">
        <v>2</v>
      </c>
      <c r="C15" s="164" t="s">
        <v>2406</v>
      </c>
      <c r="D15" s="170">
        <v>422</v>
      </c>
      <c r="E15" s="170">
        <v>1000</v>
      </c>
      <c r="F15" s="168">
        <v>10081.826386608289</v>
      </c>
    </row>
    <row r="16" spans="1:6" ht="14" x14ac:dyDescent="0.25">
      <c r="A16" s="289"/>
      <c r="B16" s="164">
        <v>3</v>
      </c>
      <c r="C16" s="164" t="s">
        <v>2406</v>
      </c>
      <c r="D16" s="170">
        <v>1000</v>
      </c>
      <c r="E16" s="170">
        <v>1800</v>
      </c>
      <c r="F16" s="168">
        <v>19047.188463342303</v>
      </c>
    </row>
    <row r="17" spans="1:6" ht="14" x14ac:dyDescent="0.25">
      <c r="A17" s="290"/>
      <c r="B17" s="164">
        <v>4</v>
      </c>
      <c r="C17" s="164" t="s">
        <v>2406</v>
      </c>
      <c r="D17" s="170">
        <v>1800</v>
      </c>
      <c r="E17" s="170" t="s">
        <v>2404</v>
      </c>
      <c r="F17" s="168">
        <v>63114.742138947797</v>
      </c>
    </row>
    <row r="18" spans="1:6" ht="14" x14ac:dyDescent="0.25">
      <c r="A18" s="291" t="s">
        <v>2408</v>
      </c>
      <c r="B18" s="164">
        <v>1</v>
      </c>
      <c r="C18" s="164" t="s">
        <v>2406</v>
      </c>
      <c r="D18" s="170">
        <v>0</v>
      </c>
      <c r="E18" s="170">
        <v>5000</v>
      </c>
      <c r="F18" s="168">
        <v>9501.9731634456584</v>
      </c>
    </row>
    <row r="19" spans="1:6" ht="14" x14ac:dyDescent="0.25">
      <c r="A19" s="292"/>
      <c r="B19" s="164">
        <v>2</v>
      </c>
      <c r="C19" s="164" t="s">
        <v>2406</v>
      </c>
      <c r="D19" s="170">
        <v>5000</v>
      </c>
      <c r="E19" s="170">
        <v>12000</v>
      </c>
      <c r="F19" s="168">
        <v>50678.244602454608</v>
      </c>
    </row>
    <row r="20" spans="1:6" ht="14" x14ac:dyDescent="0.25">
      <c r="A20" s="292"/>
      <c r="B20" s="164">
        <v>3</v>
      </c>
      <c r="C20" s="164" t="s">
        <v>2406</v>
      </c>
      <c r="D20" s="170">
        <v>12000</v>
      </c>
      <c r="E20" s="170">
        <v>21500</v>
      </c>
      <c r="F20" s="168">
        <v>92699.289794333919</v>
      </c>
    </row>
    <row r="21" spans="1:6" ht="14" x14ac:dyDescent="0.25">
      <c r="A21" s="293"/>
      <c r="B21" s="164">
        <v>4</v>
      </c>
      <c r="C21" s="164" t="s">
        <v>2406</v>
      </c>
      <c r="D21" s="170">
        <v>21500</v>
      </c>
      <c r="E21" s="170" t="s">
        <v>2404</v>
      </c>
      <c r="F21" s="168">
        <v>375613.47546199092</v>
      </c>
    </row>
    <row r="22" spans="1:6" x14ac:dyDescent="0.25">
      <c r="A22" t="s">
        <v>2409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70" zoomScaleNormal="70" workbookViewId="0">
      <selection activeCell="B10" sqref="B10"/>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77" t="s">
        <v>35</v>
      </c>
    </row>
    <row r="2" spans="1:154" s="1" customFormat="1" ht="21.75" customHeight="1" x14ac:dyDescent="0.25">
      <c r="B2" s="296" t="str">
        <f>Overview!B4&amp; " - Effective from "&amp;Overview!D4&amp;" - "&amp;Overview!E4</f>
        <v>Southern Electric Power Distribution plc - Effective from 1 April 2022 - Final</v>
      </c>
      <c r="C2" s="297"/>
      <c r="D2" s="297"/>
      <c r="E2" s="297"/>
      <c r="F2" s="297"/>
      <c r="G2" s="297"/>
      <c r="H2" s="297"/>
      <c r="I2" s="297"/>
      <c r="J2" s="297"/>
      <c r="K2" s="297"/>
      <c r="L2" s="297"/>
      <c r="M2" s="297"/>
      <c r="N2" s="297"/>
      <c r="O2" s="297"/>
      <c r="P2" s="297"/>
      <c r="Q2" s="297"/>
      <c r="R2" s="297"/>
      <c r="S2" s="297"/>
      <c r="T2" s="298"/>
      <c r="U2"/>
      <c r="V2"/>
      <c r="W2"/>
      <c r="X2"/>
      <c r="Y2"/>
      <c r="Z2"/>
      <c r="AA2"/>
      <c r="AB2" s="24"/>
      <c r="AC2" s="42" t="s">
        <v>60</v>
      </c>
      <c r="AD2" s="42" t="s">
        <v>61</v>
      </c>
      <c r="AE2" s="42" t="s">
        <v>62</v>
      </c>
      <c r="AF2" s="154" t="s">
        <v>63</v>
      </c>
      <c r="AG2" s="154" t="s">
        <v>64</v>
      </c>
      <c r="AH2" s="24" t="s">
        <v>65</v>
      </c>
      <c r="AI2" s="154" t="s">
        <v>66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5" customFormat="1" ht="9" customHeight="1" x14ac:dyDescent="0.25">
      <c r="A3" s="94"/>
      <c r="B3" s="94"/>
      <c r="C3" s="94"/>
      <c r="D3" s="94"/>
      <c r="E3" s="94"/>
      <c r="F3" s="94"/>
      <c r="G3" s="94"/>
      <c r="H3" s="94"/>
      <c r="I3" s="94"/>
      <c r="J3" s="94"/>
      <c r="K3" s="94"/>
      <c r="L3"/>
      <c r="M3"/>
      <c r="N3"/>
      <c r="O3"/>
      <c r="P3"/>
      <c r="Q3"/>
      <c r="R3"/>
      <c r="S3"/>
      <c r="T3"/>
      <c r="U3"/>
      <c r="V3"/>
      <c r="W3"/>
      <c r="X3"/>
      <c r="Y3"/>
      <c r="Z3"/>
      <c r="AA3"/>
      <c r="AB3" s="13" t="s">
        <v>2400</v>
      </c>
      <c r="AC3" s="126" t="s">
        <v>2410</v>
      </c>
      <c r="AD3" s="127" t="s">
        <v>2411</v>
      </c>
      <c r="AE3" s="128" t="s">
        <v>62</v>
      </c>
      <c r="AF3" s="134" t="s">
        <v>2412</v>
      </c>
      <c r="AG3" s="129" t="s">
        <v>2413</v>
      </c>
      <c r="AH3" s="129" t="s">
        <v>2413</v>
      </c>
      <c r="AI3" s="130" t="s">
        <v>2413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2" t="s">
        <v>2414</v>
      </c>
      <c r="C4" s="303"/>
      <c r="D4" s="303"/>
      <c r="E4" s="303"/>
      <c r="F4" s="303"/>
      <c r="G4" s="303"/>
      <c r="H4" s="303"/>
      <c r="I4" s="304"/>
      <c r="L4" s="302" t="s">
        <v>2415</v>
      </c>
      <c r="M4" s="303"/>
      <c r="N4" s="303"/>
      <c r="O4" s="303"/>
      <c r="P4" s="303"/>
      <c r="Q4" s="303"/>
      <c r="R4" s="303"/>
      <c r="S4" s="303"/>
      <c r="T4" s="304"/>
      <c r="AB4" s="13" t="s">
        <v>2416</v>
      </c>
      <c r="AC4" s="126" t="s">
        <v>2410</v>
      </c>
      <c r="AD4" s="127" t="s">
        <v>2411</v>
      </c>
      <c r="AE4" s="128" t="s">
        <v>62</v>
      </c>
      <c r="AF4" s="129" t="s">
        <v>2413</v>
      </c>
      <c r="AG4" s="129" t="s">
        <v>2413</v>
      </c>
      <c r="AH4" s="129" t="s">
        <v>2413</v>
      </c>
      <c r="AI4" s="130" t="s">
        <v>2413</v>
      </c>
    </row>
    <row r="5" spans="1:154" ht="18" customHeight="1" x14ac:dyDescent="0.25">
      <c r="B5" s="306" t="s">
        <v>2417</v>
      </c>
      <c r="C5" s="306"/>
      <c r="D5" s="306"/>
      <c r="E5" s="306"/>
      <c r="F5" s="306"/>
      <c r="G5" s="306"/>
      <c r="H5" s="306"/>
      <c r="I5" s="306"/>
      <c r="L5" s="306" t="s">
        <v>2418</v>
      </c>
      <c r="M5" s="306"/>
      <c r="N5" s="306"/>
      <c r="O5" s="306"/>
      <c r="P5" s="306"/>
      <c r="Q5" s="306"/>
      <c r="R5" s="306"/>
      <c r="S5" s="306"/>
      <c r="T5" s="306"/>
      <c r="AB5" s="13" t="s">
        <v>2419</v>
      </c>
      <c r="AC5" s="126" t="s">
        <v>2410</v>
      </c>
      <c r="AD5" s="127" t="s">
        <v>2411</v>
      </c>
      <c r="AE5" s="128" t="s">
        <v>62</v>
      </c>
      <c r="AF5" s="134" t="s">
        <v>2412</v>
      </c>
      <c r="AG5" s="129" t="s">
        <v>2413</v>
      </c>
      <c r="AH5" s="129" t="s">
        <v>2413</v>
      </c>
      <c r="AI5" s="130" t="s">
        <v>2413</v>
      </c>
    </row>
    <row r="6" spans="1:154" s="96" customFormat="1" ht="27.75" customHeight="1" x14ac:dyDescent="0.25">
      <c r="B6" s="305" t="s">
        <v>2420</v>
      </c>
      <c r="C6" s="305"/>
      <c r="D6" s="305"/>
      <c r="E6" s="305"/>
      <c r="F6" s="305"/>
      <c r="G6" s="305"/>
      <c r="H6" s="305"/>
      <c r="I6" s="305"/>
      <c r="L6" s="305" t="s">
        <v>2421</v>
      </c>
      <c r="M6" s="305"/>
      <c r="N6" s="305"/>
      <c r="O6" s="305"/>
      <c r="P6" s="305"/>
      <c r="Q6" s="305"/>
      <c r="R6" s="305"/>
      <c r="S6" s="305"/>
      <c r="T6" s="305"/>
      <c r="AB6" s="13" t="s">
        <v>91</v>
      </c>
      <c r="AC6" s="126" t="s">
        <v>2410</v>
      </c>
      <c r="AD6" s="127" t="s">
        <v>2411</v>
      </c>
      <c r="AE6" s="128" t="s">
        <v>62</v>
      </c>
      <c r="AF6" s="129" t="s">
        <v>2413</v>
      </c>
      <c r="AG6" s="129" t="s">
        <v>2413</v>
      </c>
      <c r="AH6" s="129" t="s">
        <v>2413</v>
      </c>
      <c r="AI6" s="130" t="s">
        <v>2413</v>
      </c>
    </row>
    <row r="7" spans="1:154" ht="18" customHeight="1" x14ac:dyDescent="0.25">
      <c r="B7" s="306" t="s">
        <v>2422</v>
      </c>
      <c r="C7" s="306"/>
      <c r="D7" s="306"/>
      <c r="E7" s="306"/>
      <c r="F7" s="306"/>
      <c r="G7" s="306"/>
      <c r="H7" s="306"/>
      <c r="I7" s="306"/>
      <c r="L7" s="306" t="s">
        <v>2423</v>
      </c>
      <c r="M7" s="306"/>
      <c r="N7" s="306"/>
      <c r="O7" s="306"/>
      <c r="P7" s="306"/>
      <c r="Q7" s="306"/>
      <c r="R7" s="306"/>
      <c r="S7" s="306"/>
      <c r="T7" s="306"/>
      <c r="AB7" s="13" t="s">
        <v>2424</v>
      </c>
      <c r="AC7" s="126" t="s">
        <v>2410</v>
      </c>
      <c r="AD7" s="127" t="s">
        <v>2411</v>
      </c>
      <c r="AE7" s="128" t="s">
        <v>62</v>
      </c>
      <c r="AF7" s="134" t="s">
        <v>2412</v>
      </c>
      <c r="AG7" s="134" t="s">
        <v>2425</v>
      </c>
      <c r="AH7" s="135" t="s">
        <v>2426</v>
      </c>
      <c r="AI7" s="136" t="s">
        <v>66</v>
      </c>
    </row>
    <row r="8" spans="1:154" ht="8.25" customHeight="1" x14ac:dyDescent="0.25">
      <c r="AB8" s="13" t="s">
        <v>2427</v>
      </c>
      <c r="AC8" s="126" t="s">
        <v>2410</v>
      </c>
      <c r="AD8" s="127" t="s">
        <v>2411</v>
      </c>
      <c r="AE8" s="128" t="s">
        <v>62</v>
      </c>
      <c r="AF8" s="134" t="s">
        <v>2412</v>
      </c>
      <c r="AG8" s="134" t="s">
        <v>2425</v>
      </c>
      <c r="AH8" s="135" t="s">
        <v>2426</v>
      </c>
      <c r="AI8" s="131" t="s">
        <v>66</v>
      </c>
    </row>
    <row r="9" spans="1:154" ht="72" customHeight="1" x14ac:dyDescent="0.25">
      <c r="B9" s="97" t="s">
        <v>2428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2429</v>
      </c>
      <c r="M9" s="115" t="str">
        <f>'Annex 2 EHV charges'!F10</f>
        <v>Import
Super Red
unit charge
(p/kWh)</v>
      </c>
      <c r="N9" s="115" t="str">
        <f>'Annex 2 EHV charges'!G10</f>
        <v>Import
fixed charge
(p/day)</v>
      </c>
      <c r="O9" s="115" t="str">
        <f>'Annex 2 EHV charges'!H10</f>
        <v>Import
capacity charge
(p/kVA/day)</v>
      </c>
      <c r="P9" s="115" t="str">
        <f>'Annex 2 EHV charges'!I10</f>
        <v>Import
exceeded capacity charge
(p/kVA/day)</v>
      </c>
      <c r="Q9" s="116" t="str">
        <f>'Annex 2 EHV charges'!J10</f>
        <v>Export
Super Red
unit charge
(p/kWh)</v>
      </c>
      <c r="R9" s="116" t="str">
        <f>'Annex 2 EHV charges'!K10</f>
        <v>Export
fixed charge
(p/day)</v>
      </c>
      <c r="S9" s="116" t="str">
        <f>'Annex 2 EHV charges'!L10</f>
        <v>Export
capacity charge
(p/kVA/day)</v>
      </c>
      <c r="T9" s="116" t="str">
        <f>'Annex 2 EHV charges'!M10</f>
        <v>Export
exceeded capacity charge
(p/kVA/day)</v>
      </c>
      <c r="AB9" s="13" t="s">
        <v>2430</v>
      </c>
      <c r="AC9" s="126" t="s">
        <v>2410</v>
      </c>
      <c r="AD9" s="127" t="s">
        <v>2411</v>
      </c>
      <c r="AE9" s="128" t="s">
        <v>62</v>
      </c>
      <c r="AF9" s="134" t="s">
        <v>2412</v>
      </c>
      <c r="AG9" s="134" t="s">
        <v>2425</v>
      </c>
      <c r="AH9" s="135" t="s">
        <v>2426</v>
      </c>
      <c r="AI9" s="131" t="s">
        <v>66</v>
      </c>
    </row>
    <row r="10" spans="1:154" ht="30" customHeight="1" x14ac:dyDescent="0.25">
      <c r="B10" s="88" t="s">
        <v>2424</v>
      </c>
      <c r="C10" s="112" t="str">
        <f>IFERROR(VLOOKUP($B$10,'Annex 1 LV, HV and UMS charges'!$A:$K,4,FALSE),"")</f>
        <v/>
      </c>
      <c r="D10" s="113" t="str">
        <f>IFERROR(VLOOKUP($B$10,'Annex 1 LV, HV and UMS charges'!$A:$K,5,FALSE),"")</f>
        <v/>
      </c>
      <c r="E10" s="113" t="str">
        <f>IFERROR(VLOOKUP($B$10,'Annex 1 LV, HV and UMS charges'!$A:$K,6,FALSE),"")</f>
        <v/>
      </c>
      <c r="F10" s="90" t="str">
        <f>IFERROR(VLOOKUP($B$10,'Annex 1 LV, HV and UMS charges'!$A:$K,7,FALSE),"")</f>
        <v/>
      </c>
      <c r="G10" s="90" t="str">
        <f>IFERROR(VLOOKUP($B$10,'Annex 1 LV, HV and UMS charges'!$A:$K,8,FALSE),"")</f>
        <v/>
      </c>
      <c r="H10" s="90" t="str">
        <f>IFERROR(VLOOKUP($B$10,'Annex 1 LV, HV and UMS charges'!$A:$K,9,FALSE),"")</f>
        <v/>
      </c>
      <c r="I10" s="90" t="str">
        <f>IFERROR(VLOOKUP($B$10,'Annex 1 LV, HV and UMS charges'!$A:$K,10,FALSE),"")</f>
        <v/>
      </c>
      <c r="L10" s="88"/>
      <c r="M10" s="90">
        <f>IFERROR(VLOOKUP($L$10,'Annex 2 EHV charges'!$G:$P,2,FALSE),"")</f>
        <v>0</v>
      </c>
      <c r="N10" s="90">
        <f>IFERROR(VLOOKUP($L$10,'Annex 2 EHV charges'!$G:$P,3,FALSE),"")</f>
        <v>0</v>
      </c>
      <c r="O10" s="90">
        <f>IFERROR(VLOOKUP($L$10,'Annex 2 EHV charges'!$G:$P,4,FALSE),"")</f>
        <v>0</v>
      </c>
      <c r="P10" s="90">
        <f>IFERROR(VLOOKUP($L$10,'Annex 2 EHV charges'!$G:$P,5,FALSE),"")</f>
        <v>4932</v>
      </c>
      <c r="Q10" s="100">
        <f>IFERROR(VLOOKUP($L$10,'Annex 2 EHV charges'!$G:$P,6,FALSE),"")</f>
        <v>0.05</v>
      </c>
      <c r="R10" s="100">
        <f>IFERROR(VLOOKUP($L$10,'Annex 2 EHV charges'!$G:$P,7,FALSE),"")</f>
        <v>0.05</v>
      </c>
      <c r="S10" s="100">
        <f>IFERROR(VLOOKUP($L$10,'Annex 2 EHV charges'!$G:$P,8,FALSE),"")</f>
        <v>0</v>
      </c>
      <c r="T10" s="100">
        <f>IFERROR(VLOOKUP($L$10,'Annex 2 EHV charges'!$G:$P,9,FALSE),"")</f>
        <v>0</v>
      </c>
      <c r="AB10" s="13" t="s">
        <v>124</v>
      </c>
      <c r="AC10" s="132" t="s">
        <v>2431</v>
      </c>
      <c r="AD10" s="133" t="s">
        <v>2432</v>
      </c>
      <c r="AE10" s="128" t="s">
        <v>62</v>
      </c>
      <c r="AF10" s="129" t="s">
        <v>2413</v>
      </c>
      <c r="AG10" s="129" t="s">
        <v>2413</v>
      </c>
      <c r="AH10" s="129" t="s">
        <v>2413</v>
      </c>
      <c r="AI10" s="129" t="s">
        <v>2413</v>
      </c>
    </row>
    <row r="11" spans="1:154" ht="7.5" customHeight="1" x14ac:dyDescent="0.25">
      <c r="AB11" s="13" t="s">
        <v>127</v>
      </c>
      <c r="AC11" s="126" t="s">
        <v>2410</v>
      </c>
      <c r="AD11" s="127" t="s">
        <v>2411</v>
      </c>
      <c r="AE11" s="128" t="s">
        <v>62</v>
      </c>
      <c r="AF11" s="134" t="s">
        <v>2412</v>
      </c>
      <c r="AG11" s="129" t="s">
        <v>2413</v>
      </c>
      <c r="AH11" s="129" t="s">
        <v>2413</v>
      </c>
      <c r="AI11" s="129" t="s">
        <v>2413</v>
      </c>
    </row>
    <row r="12" spans="1:154" ht="88.5" customHeight="1" x14ac:dyDescent="0.25">
      <c r="B12" s="101" t="s">
        <v>2433</v>
      </c>
      <c r="C12" s="98" t="str">
        <f>C9</f>
        <v>Red unit charge
p/kWh</v>
      </c>
      <c r="D12" s="98" t="str">
        <f>D9</f>
        <v>Amber unit charge
p/kWh</v>
      </c>
      <c r="E12" s="98" t="str">
        <f>E9</f>
        <v>Green unit charge
p/kWh</v>
      </c>
      <c r="F12" s="98" t="s">
        <v>2434</v>
      </c>
      <c r="G12" s="98" t="s">
        <v>2435</v>
      </c>
      <c r="H12" s="98" t="s">
        <v>2436</v>
      </c>
      <c r="I12" s="98" t="s">
        <v>2437</v>
      </c>
      <c r="L12" s="101" t="s">
        <v>2433</v>
      </c>
      <c r="M12" s="98" t="s">
        <v>2438</v>
      </c>
      <c r="N12" s="98" t="s">
        <v>2434</v>
      </c>
      <c r="O12" s="98" t="s">
        <v>2439</v>
      </c>
      <c r="P12" s="98" t="s">
        <v>2436</v>
      </c>
      <c r="Q12" s="99" t="s">
        <v>2440</v>
      </c>
      <c r="R12" s="99" t="s">
        <v>2434</v>
      </c>
      <c r="S12" s="99" t="s">
        <v>2441</v>
      </c>
      <c r="T12" s="99" t="s">
        <v>2436</v>
      </c>
      <c r="AB12" s="13" t="s">
        <v>129</v>
      </c>
      <c r="AC12" s="126" t="s">
        <v>2410</v>
      </c>
      <c r="AD12" s="127" t="s">
        <v>2411</v>
      </c>
      <c r="AE12" s="128" t="s">
        <v>62</v>
      </c>
      <c r="AF12" s="134" t="s">
        <v>2412</v>
      </c>
      <c r="AG12" s="129" t="s">
        <v>2413</v>
      </c>
      <c r="AH12" s="129" t="s">
        <v>2413</v>
      </c>
      <c r="AI12" s="129" t="s">
        <v>2413</v>
      </c>
    </row>
    <row r="13" spans="1:154" ht="30" customHeight="1" x14ac:dyDescent="0.25">
      <c r="B13" s="102" t="s">
        <v>2442</v>
      </c>
      <c r="C13" s="107"/>
      <c r="D13" s="107"/>
      <c r="E13" s="107"/>
      <c r="F13" s="107"/>
      <c r="G13" s="107"/>
      <c r="H13" s="107"/>
      <c r="I13" s="107"/>
      <c r="L13" s="102" t="s">
        <v>2442</v>
      </c>
      <c r="M13" s="91"/>
      <c r="N13" s="91"/>
      <c r="O13" s="91"/>
      <c r="P13" s="91"/>
      <c r="Q13" s="92"/>
      <c r="R13" s="92">
        <f>N13</f>
        <v>0</v>
      </c>
      <c r="S13" s="92"/>
      <c r="T13" s="92"/>
      <c r="AB13" s="13" t="s">
        <v>130</v>
      </c>
      <c r="AC13" s="126" t="s">
        <v>2410</v>
      </c>
      <c r="AD13" s="127" t="s">
        <v>2411</v>
      </c>
      <c r="AE13" s="128" t="s">
        <v>62</v>
      </c>
      <c r="AF13" s="134" t="s">
        <v>2412</v>
      </c>
      <c r="AG13" s="129" t="s">
        <v>2413</v>
      </c>
      <c r="AH13" s="129" t="s">
        <v>2413</v>
      </c>
      <c r="AI13" s="131" t="s">
        <v>66</v>
      </c>
    </row>
    <row r="14" spans="1:154" ht="30" customHeight="1" x14ac:dyDescent="0.25">
      <c r="B14" s="103" t="s">
        <v>2443</v>
      </c>
      <c r="C14" s="89">
        <f t="shared" ref="C14:I14" si="0">C13</f>
        <v>0</v>
      </c>
      <c r="D14" s="89">
        <f t="shared" si="0"/>
        <v>0</v>
      </c>
      <c r="E14" s="89">
        <f t="shared" si="0"/>
        <v>0</v>
      </c>
      <c r="F14" s="89">
        <f t="shared" si="0"/>
        <v>0</v>
      </c>
      <c r="G14" s="89">
        <f t="shared" si="0"/>
        <v>0</v>
      </c>
      <c r="H14" s="89">
        <f t="shared" si="0"/>
        <v>0</v>
      </c>
      <c r="I14" s="89">
        <f t="shared" si="0"/>
        <v>0</v>
      </c>
      <c r="L14" s="103" t="s">
        <v>2443</v>
      </c>
      <c r="M14" s="89">
        <f>M13</f>
        <v>0</v>
      </c>
      <c r="N14" s="89">
        <f t="shared" ref="N14:T14" si="1">N13</f>
        <v>0</v>
      </c>
      <c r="O14" s="89">
        <f t="shared" si="1"/>
        <v>0</v>
      </c>
      <c r="P14" s="89">
        <f t="shared" si="1"/>
        <v>0</v>
      </c>
      <c r="Q14" s="93">
        <f t="shared" si="1"/>
        <v>0</v>
      </c>
      <c r="R14" s="93">
        <f t="shared" si="1"/>
        <v>0</v>
      </c>
      <c r="S14" s="93">
        <f t="shared" si="1"/>
        <v>0</v>
      </c>
      <c r="T14" s="93">
        <f t="shared" si="1"/>
        <v>0</v>
      </c>
      <c r="AB14" s="13" t="s">
        <v>132</v>
      </c>
      <c r="AC14" s="126" t="s">
        <v>2410</v>
      </c>
      <c r="AD14" s="127" t="s">
        <v>2411</v>
      </c>
      <c r="AE14" s="128" t="s">
        <v>62</v>
      </c>
      <c r="AF14" s="134" t="s">
        <v>2412</v>
      </c>
      <c r="AG14" s="129" t="s">
        <v>2413</v>
      </c>
      <c r="AH14" s="129" t="s">
        <v>2413</v>
      </c>
      <c r="AI14" s="129" t="s">
        <v>2413</v>
      </c>
    </row>
    <row r="15" spans="1:154" ht="7.5" customHeight="1" x14ac:dyDescent="0.25">
      <c r="AB15" s="13" t="s">
        <v>134</v>
      </c>
      <c r="AC15" s="126" t="s">
        <v>2410</v>
      </c>
      <c r="AD15" s="127" t="s">
        <v>2411</v>
      </c>
      <c r="AE15" s="128" t="s">
        <v>62</v>
      </c>
      <c r="AF15" s="134" t="s">
        <v>2412</v>
      </c>
      <c r="AG15" s="129" t="s">
        <v>2413</v>
      </c>
      <c r="AH15" s="129" t="s">
        <v>2413</v>
      </c>
      <c r="AI15" s="131" t="s">
        <v>66</v>
      </c>
    </row>
    <row r="16" spans="1:154" ht="63.75" customHeight="1" x14ac:dyDescent="0.25">
      <c r="B16" s="101" t="s">
        <v>2444</v>
      </c>
      <c r="C16" s="98" t="s">
        <v>2445</v>
      </c>
      <c r="D16" s="98" t="s">
        <v>2446</v>
      </c>
      <c r="E16" s="98" t="s">
        <v>2447</v>
      </c>
      <c r="F16" s="98" t="s">
        <v>2448</v>
      </c>
      <c r="G16" s="98" t="s">
        <v>2449</v>
      </c>
      <c r="H16" s="98" t="s">
        <v>2450</v>
      </c>
      <c r="I16" s="98" t="s">
        <v>2451</v>
      </c>
      <c r="L16" s="101" t="s">
        <v>2444</v>
      </c>
      <c r="M16" s="98" t="s">
        <v>2452</v>
      </c>
      <c r="N16" s="98" t="s">
        <v>2453</v>
      </c>
      <c r="O16" s="98" t="s">
        <v>2454</v>
      </c>
      <c r="P16" s="98" t="s">
        <v>2455</v>
      </c>
      <c r="Q16" s="99" t="s">
        <v>2456</v>
      </c>
      <c r="R16" s="99" t="s">
        <v>2457</v>
      </c>
      <c r="S16" s="99" t="s">
        <v>2458</v>
      </c>
      <c r="T16" s="99" t="s">
        <v>2459</v>
      </c>
      <c r="AB16" s="13" t="s">
        <v>136</v>
      </c>
      <c r="AC16" s="126" t="s">
        <v>2410</v>
      </c>
      <c r="AD16" s="127" t="s">
        <v>2411</v>
      </c>
      <c r="AE16" s="128" t="s">
        <v>62</v>
      </c>
      <c r="AF16" s="134" t="s">
        <v>2412</v>
      </c>
      <c r="AG16" s="129" t="s">
        <v>2413</v>
      </c>
      <c r="AH16" s="129" t="s">
        <v>2413</v>
      </c>
      <c r="AI16" s="129" t="s">
        <v>2413</v>
      </c>
    </row>
    <row r="17" spans="2:35" ht="30" customHeight="1" x14ac:dyDescent="0.25">
      <c r="B17" s="102" t="s">
        <v>2460</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2460</v>
      </c>
      <c r="M17" s="108">
        <f>IFERROR(M10*M13/100,"")</f>
        <v>0</v>
      </c>
      <c r="N17" s="108">
        <f>IFERROR(N10*N13/100,"")</f>
        <v>0</v>
      </c>
      <c r="O17" s="108">
        <f>IFERROR(O10*O13*N13/100,"")</f>
        <v>0</v>
      </c>
      <c r="P17" s="108">
        <f>IFERROR(P10*P13*N13/100,"")</f>
        <v>0</v>
      </c>
      <c r="Q17" s="109">
        <f>IFERROR(Q10*Q13/100,"")</f>
        <v>0</v>
      </c>
      <c r="R17" s="109">
        <f>IFERROR(R10*R13/100,"")</f>
        <v>0</v>
      </c>
      <c r="S17" s="109">
        <f>IFERROR(S10*S13*R13/100,"")</f>
        <v>0</v>
      </c>
      <c r="T17" s="109">
        <f>IFERROR(T10*T13*R13/100,"")</f>
        <v>0</v>
      </c>
      <c r="AB17" s="13" t="s">
        <v>138</v>
      </c>
      <c r="AC17" s="126" t="s">
        <v>2410</v>
      </c>
      <c r="AD17" s="127" t="s">
        <v>2411</v>
      </c>
      <c r="AE17" s="128" t="s">
        <v>62</v>
      </c>
      <c r="AF17" s="134" t="s">
        <v>2412</v>
      </c>
      <c r="AG17" s="129" t="s">
        <v>2413</v>
      </c>
      <c r="AH17" s="129" t="s">
        <v>2413</v>
      </c>
      <c r="AI17" s="131" t="s">
        <v>66</v>
      </c>
    </row>
    <row r="18" spans="2:35" ht="30" customHeight="1" x14ac:dyDescent="0.25">
      <c r="B18" s="103" t="s">
        <v>2461</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2461</v>
      </c>
      <c r="M18" s="110">
        <f>IFERROR(M10*M14/100,"")</f>
        <v>0</v>
      </c>
      <c r="N18" s="110">
        <f>IFERROR(N10*N14/100,"")</f>
        <v>0</v>
      </c>
      <c r="O18" s="110">
        <f>IFERROR(O10*O14*N14/100,"")</f>
        <v>0</v>
      </c>
      <c r="P18" s="110">
        <f>IFERROR(P10*P14*N14/100,"")</f>
        <v>0</v>
      </c>
      <c r="Q18" s="111">
        <f>IFERROR(Q10*Q14/100,"")</f>
        <v>0</v>
      </c>
      <c r="R18" s="111">
        <f>IFERROR(R10*R14/100,"")</f>
        <v>0</v>
      </c>
      <c r="S18" s="111">
        <f>IFERROR(S10*S14*R14/100,"")</f>
        <v>0</v>
      </c>
      <c r="T18" s="111">
        <f>IFERROR(T10*T14*R14/100,"")</f>
        <v>0</v>
      </c>
      <c r="AB18" s="13" t="s">
        <v>140</v>
      </c>
      <c r="AC18" s="126" t="s">
        <v>2410</v>
      </c>
      <c r="AD18" s="127" t="s">
        <v>2411</v>
      </c>
      <c r="AE18" s="128" t="s">
        <v>62</v>
      </c>
      <c r="AF18" s="134" t="s">
        <v>2412</v>
      </c>
      <c r="AG18" s="129" t="s">
        <v>2413</v>
      </c>
      <c r="AH18" s="129" t="s">
        <v>2413</v>
      </c>
      <c r="AI18" s="129" t="s">
        <v>2413</v>
      </c>
    </row>
    <row r="19" spans="2:35" ht="7.5" customHeight="1" x14ac:dyDescent="0.25"/>
    <row r="20" spans="2:35" ht="39.75" customHeight="1" x14ac:dyDescent="0.25">
      <c r="C20" s="106" t="s">
        <v>2462</v>
      </c>
      <c r="M20" s="98" t="s">
        <v>2463</v>
      </c>
      <c r="N20" s="99" t="s">
        <v>2464</v>
      </c>
    </row>
    <row r="21" spans="2:35" ht="30" customHeight="1" x14ac:dyDescent="0.25">
      <c r="B21" s="102" t="s">
        <v>2460</v>
      </c>
      <c r="C21" s="108">
        <f>SUM(C17:I17)</f>
        <v>0</v>
      </c>
      <c r="L21" s="102" t="s">
        <v>2460</v>
      </c>
      <c r="M21" s="108">
        <f>SUM(M17:P17)</f>
        <v>0</v>
      </c>
      <c r="N21" s="109">
        <f>SUM(Q17:T17)</f>
        <v>0</v>
      </c>
    </row>
    <row r="22" spans="2:35" ht="30" customHeight="1" x14ac:dyDescent="0.25">
      <c r="B22" s="103" t="s">
        <v>2461</v>
      </c>
      <c r="C22" s="110">
        <f>SUM(C18:I18)</f>
        <v>0</v>
      </c>
      <c r="L22" s="103" t="s">
        <v>2461</v>
      </c>
      <c r="M22" s="110">
        <f>SUM(M18:P18)</f>
        <v>0</v>
      </c>
      <c r="N22" s="111">
        <f>SUM(Q18:T18)</f>
        <v>0</v>
      </c>
    </row>
    <row r="24" spans="2:35" ht="30.75" customHeight="1" x14ac:dyDescent="0.25">
      <c r="B24" s="299" t="s">
        <v>2465</v>
      </c>
      <c r="C24" s="300"/>
      <c r="D24" s="301"/>
      <c r="L24" s="299" t="s">
        <v>2466</v>
      </c>
      <c r="M24" s="300"/>
      <c r="N24" s="30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charges'!$E$11:$E$258</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4" ma:contentTypeDescription="Create a new document." ma:contentTypeScope="" ma:versionID="4b6184ced0be05d993af45421b58c4eb">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404c6ce35e8ac5bf26941211a2c1fb"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12104C-08BC-4FF0-A661-477D73B3EC45}">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4fb325ff-59f4-4202-984d-cc4ef0b29ee2"/>
    <ds:schemaRef ds:uri="375f405a-1d4b-4796-a028-0e90b458cbcf"/>
    <ds:schemaRef ds:uri="http://www.w3.org/XML/1998/namespace"/>
  </ds:schemaRefs>
</ds:datastoreItem>
</file>

<file path=customXml/itemProps2.xml><?xml version="1.0" encoding="utf-8"?>
<ds:datastoreItem xmlns:ds="http://schemas.openxmlformats.org/officeDocument/2006/customXml" ds:itemID="{317BD09C-D9FC-495C-B223-D88856717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95C813-585C-417A-8078-5EE6DCDE95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cp:lastModifiedBy>
  <cp:revision/>
  <dcterms:created xsi:type="dcterms:W3CDTF">2009-11-12T11:38:00Z</dcterms:created>
  <dcterms:modified xsi:type="dcterms:W3CDTF">2023-03-23T15:32:19Z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7" name="_NewReviewCycle">
    <vt:lpwstr/>
  </property>
  <property fmtid="{D5CDD505-2E9C-101B-9397-08002B2CF9AE}" pid="11" name="ContentTypeId">
    <vt:lpwstr>0x010100B0890CFB661AC84D96B569471696442A</vt:lpwstr>
  </property>
  <property fmtid="{D5CDD505-2E9C-101B-9397-08002B2CF9AE}" pid="13" name="MediaServiceImageTags">
    <vt:lpwstr/>
  </property>
</Properties>
</file>